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440" windowHeight="11520" activeTab="0"/>
  </bookViews>
  <sheets>
    <sheet name="14-ОИП" sheetId="1" r:id="rId1"/>
    <sheet name="Итоги" sheetId="2" r:id="rId2"/>
    <sheet name="Info" sheetId="3" state="hidden" r:id="rId3"/>
    <sheet name="Settings" sheetId="4" state="hidden" r:id="rId4"/>
  </sheets>
  <externalReferences>
    <externalReference r:id="rId7"/>
  </externalReferences>
  <definedNames>
    <definedName name="CodeRF">'[1]Субъекты_РФ'!$C$2:$E$82</definedName>
    <definedName name="NameRF">'[1]Субъекты_РФ'!$C$2:$C$82</definedName>
    <definedName name="Period">'Settings'!$A$18:$A$21</definedName>
    <definedName name="ShowHideRows">'14-ОИП'!$Q$1</definedName>
    <definedName name="_xlnm.Print_Titles" localSheetId="0">'14-ОИП'!$13:$15</definedName>
    <definedName name="Код">"R[1]C"</definedName>
    <definedName name="_xlnm.Print_Area" localSheetId="0">'14-ОИП'!$A$1:$N$83</definedName>
  </definedNames>
  <calcPr fullCalcOnLoad="1" refMode="R1C1"/>
</workbook>
</file>

<file path=xl/sharedStrings.xml><?xml version="1.0" encoding="utf-8"?>
<sst xmlns="http://schemas.openxmlformats.org/spreadsheetml/2006/main" count="517" uniqueCount="109">
  <si>
    <r>
      <rPr>
        <b/>
        <sz val="10"/>
        <rFont val="Arial"/>
        <family val="2"/>
      </rPr>
      <t>Срок представления:</t>
    </r>
    <r>
      <rPr>
        <sz val="10"/>
        <rFont val="Arial"/>
        <family val="2"/>
      </rPr>
      <t xml:space="preserve"> не позднее 25 числа месяца, следующего за отчетным периодом</t>
    </r>
  </si>
  <si>
    <t>Ежеквартальная</t>
  </si>
  <si>
    <r>
      <t>Кому представляется:</t>
    </r>
    <r>
      <rPr>
        <sz val="10"/>
        <rFont val="Arial"/>
        <family val="2"/>
      </rPr>
      <t xml:space="preserve"> Федеральное агентство лесного хозяйства, 115184, г. Москва, ул. Пятницкая, д. 59/19</t>
    </r>
  </si>
  <si>
    <t>11.12.2009</t>
  </si>
  <si>
    <t>Сведения о проведении лесоустройства на землях лесного фонда</t>
  </si>
  <si>
    <t xml:space="preserve">за </t>
  </si>
  <si>
    <t>года</t>
  </si>
  <si>
    <t>(нарастающим итогом)</t>
  </si>
  <si>
    <t xml:space="preserve">                                                                          </t>
  </si>
  <si>
    <t>Площадь лесничества, га</t>
  </si>
  <si>
    <t>Площадь проведения работ, га</t>
  </si>
  <si>
    <t>Стадия работ</t>
  </si>
  <si>
    <t>Исполнитель работ</t>
  </si>
  <si>
    <t>дата проведения аукциона (конкурса)</t>
  </si>
  <si>
    <t>дата окончания работ</t>
  </si>
  <si>
    <t>Протокол контроля</t>
  </si>
  <si>
    <t>А</t>
  </si>
  <si>
    <t>гр.1 &gt;= гр.5</t>
  </si>
  <si>
    <t xml:space="preserve">Руководитель </t>
  </si>
  <si>
    <t>(Ф.И.О.)</t>
  </si>
  <si>
    <t>(подпись)</t>
  </si>
  <si>
    <t>Должностное лицо, 
ответственное за составление формы</t>
  </si>
  <si>
    <t>(должность)</t>
  </si>
  <si>
    <t>(дата составления документа)</t>
  </si>
  <si>
    <t>(номер контактного телефона с указанием кода города)</t>
  </si>
  <si>
    <t>январь - март</t>
  </si>
  <si>
    <t>январь - июнь</t>
  </si>
  <si>
    <t>январь - декабрь</t>
  </si>
  <si>
    <t xml:space="preserve">январь - сентябрь </t>
  </si>
  <si>
    <t>Наименование лесничества / лесопарка</t>
  </si>
  <si>
    <t>1</t>
  </si>
  <si>
    <t>2-3</t>
  </si>
  <si>
    <t>2</t>
  </si>
  <si>
    <t>3</t>
  </si>
  <si>
    <t>4</t>
  </si>
  <si>
    <t>X</t>
  </si>
  <si>
    <t>Период</t>
  </si>
  <si>
    <t>дата заключения контракта на выполне-ние работ</t>
  </si>
  <si>
    <t>Наименование</t>
  </si>
  <si>
    <t>Код</t>
  </si>
  <si>
    <t>Площадь</t>
  </si>
  <si>
    <t>Код ЛВ</t>
  </si>
  <si>
    <t>Б</t>
  </si>
  <si>
    <t>Наименование лесничества/лесопарка</t>
  </si>
  <si>
    <t>Код строки</t>
  </si>
  <si>
    <t>В</t>
  </si>
  <si>
    <t xml:space="preserve">Итого по видам лесоустроительных работ, всего </t>
  </si>
  <si>
    <t>из них по способам таксации
- глазомерный</t>
  </si>
  <si>
    <t>- дешифровочный</t>
  </si>
  <si>
    <t>- актуализации</t>
  </si>
  <si>
    <r>
      <t>Такса-ционный разряд</t>
    </r>
    <r>
      <rPr>
        <b/>
        <vertAlign val="superscript"/>
        <sz val="10"/>
        <color indexed="10"/>
        <rFont val="Arial Cyr"/>
        <family val="0"/>
      </rPr>
      <t>1</t>
    </r>
  </si>
  <si>
    <r>
      <t>Реквизиты приказа уполномочен-ного органа исполнитель-ной власти субъекта Российской Федерации о введении в действие материалов таксации лесов</t>
    </r>
    <r>
      <rPr>
        <b/>
        <vertAlign val="superscript"/>
        <sz val="10"/>
        <color indexed="10"/>
        <rFont val="Arial Cyr"/>
        <family val="0"/>
      </rPr>
      <t>1</t>
    </r>
  </si>
  <si>
    <r>
      <t>Реквизиты акта о внесении документи-рованной информации (лесоустрои-тельной документации) в государствен-ный лесной реестр</t>
    </r>
    <r>
      <rPr>
        <b/>
        <vertAlign val="superscript"/>
        <sz val="10"/>
        <color indexed="10"/>
        <rFont val="Arial"/>
        <family val="2"/>
      </rPr>
      <t>1</t>
    </r>
  </si>
  <si>
    <r>
      <rPr>
        <b/>
        <vertAlign val="superscript"/>
        <sz val="10"/>
        <rFont val="Arial"/>
        <family val="2"/>
      </rPr>
      <t>1</t>
    </r>
    <r>
      <rPr>
        <b/>
        <sz val="8"/>
        <rFont val="Arial"/>
        <family val="2"/>
      </rPr>
      <t xml:space="preserve"> Заполнение граф осуществляется при проведении таксации лесов</t>
    </r>
  </si>
  <si>
    <t>20</t>
  </si>
  <si>
    <t>41</t>
  </si>
  <si>
    <t>42</t>
  </si>
  <si>
    <t>43</t>
  </si>
  <si>
    <t>44</t>
  </si>
  <si>
    <t>51</t>
  </si>
  <si>
    <t>52</t>
  </si>
  <si>
    <t>53</t>
  </si>
  <si>
    <t>54</t>
  </si>
  <si>
    <t>61</t>
  </si>
  <si>
    <t>62</t>
  </si>
  <si>
    <t>63</t>
  </si>
  <si>
    <t>64</t>
  </si>
  <si>
    <t>10</t>
  </si>
  <si>
    <t>30</t>
  </si>
  <si>
    <t>31</t>
  </si>
  <si>
    <t>32</t>
  </si>
  <si>
    <t>33</t>
  </si>
  <si>
    <t>34</t>
  </si>
  <si>
    <t>40</t>
  </si>
  <si>
    <t>50</t>
  </si>
  <si>
    <t>60</t>
  </si>
  <si>
    <t>Итого по ОИВ</t>
  </si>
  <si>
    <t>Площадь субъекта РФ по данным ГЛР</t>
  </si>
  <si>
    <r>
      <rPr>
        <b/>
        <sz val="10"/>
        <rFont val="Arial"/>
        <family val="2"/>
      </rPr>
      <t xml:space="preserve">Представляют: </t>
    </r>
    <r>
      <rPr>
        <sz val="10"/>
        <rFont val="Arial"/>
        <family val="2"/>
      </rPr>
      <t>Органы исполнительной власти субъектов Российской Федерации, осуществляющие переданные полномочия Российской Федерации в области лесных отношений</t>
    </r>
  </si>
  <si>
    <t>Утверждена приказом 
Минприроды России
 от 28.12.2015 г. № 565</t>
  </si>
  <si>
    <t>Форма 14-ОИП</t>
  </si>
  <si>
    <t>(наименование органа исполнительной власти субъекта РФ)</t>
  </si>
  <si>
    <t>Превышение суммы площадей лесничеств над площадью субъекта РФ по данным ГЛР</t>
  </si>
  <si>
    <t>- глазомерно-измерительный</t>
  </si>
  <si>
    <t>итого по 1 разряду</t>
  </si>
  <si>
    <t>итого по 2 разряду</t>
  </si>
  <si>
    <t>итого по 3 разряду</t>
  </si>
  <si>
    <t>в том числе:
   закрепление на местности местоположения границ
   лесничеств, лесопарков, эксплуатационных лесов,
   защитных лесов, резервных лесов, особо защитных
   участков лесов и лесных участков</t>
  </si>
  <si>
    <t xml:space="preserve">   таксация лесов и проектирование мероприятий по
   охране, защите, воспроизводству лесов</t>
  </si>
  <si>
    <r>
      <rPr>
        <b/>
        <sz val="9"/>
        <rFont val="Arial Cyr"/>
        <family val="0"/>
      </rPr>
      <t>Вид лесоустроительных работ</t>
    </r>
    <r>
      <rPr>
        <b/>
        <sz val="10"/>
        <rFont val="Arial Cyr"/>
        <family val="2"/>
      </rPr>
      <t xml:space="preserve">
</t>
    </r>
    <r>
      <rPr>
        <b/>
        <sz val="7"/>
        <rFont val="Arial"/>
        <family val="2"/>
      </rPr>
      <t>(1- закрепление на местности местоположения границ лесничеств, лесопарков, эксплуатационных лесов, защитных лесов, резервных лесов, особо защитных участков лесов и лесных участков;
2 - таксация лесов;
3 - проектирование мероприятий по охране, защите, воспроизводству лесов)</t>
    </r>
  </si>
  <si>
    <r>
      <t xml:space="preserve">Способ таксации
</t>
    </r>
    <r>
      <rPr>
        <b/>
        <sz val="7"/>
        <rFont val="Arial Cyr"/>
        <family val="0"/>
      </rPr>
      <t>(1 – глазомерный,
2 – глазомерно-измерительный; 
3 – дешифро-вочный;
 4 – актуализации)</t>
    </r>
    <r>
      <rPr>
        <b/>
        <vertAlign val="superscript"/>
        <sz val="10"/>
        <color indexed="10"/>
        <rFont val="Arial Cyr"/>
        <family val="0"/>
      </rPr>
      <t>1</t>
    </r>
  </si>
  <si>
    <t>Липецкая обл. Управление ЛХ</t>
  </si>
  <si>
    <t>Грязинское</t>
  </si>
  <si>
    <t>01</t>
  </si>
  <si>
    <t>030</t>
  </si>
  <si>
    <t>Липецкая область</t>
  </si>
  <si>
    <t>46</t>
  </si>
  <si>
    <t>Елецкое</t>
  </si>
  <si>
    <t>05</t>
  </si>
  <si>
    <t>Задонское</t>
  </si>
  <si>
    <t>06</t>
  </si>
  <si>
    <t>Усманское</t>
  </si>
  <si>
    <t>08</t>
  </si>
  <si>
    <t>ФГБУ "Рослесинфорг"</t>
  </si>
  <si>
    <t>специалист-эксперт</t>
  </si>
  <si>
    <t>Есипова Е.А.</t>
  </si>
  <si>
    <t>84742430007</t>
  </si>
  <si>
    <t>16.01.2017г.</t>
  </si>
  <si>
    <t xml:space="preserve"> Соколов В.Н.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</si>
</sst>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 ;[Red]\-#,##0.00\ "/>
    <numFmt numFmtId="173" formatCode="#,##0_ ;[Red]\-#,##0\ "/>
    <numFmt numFmtId="174" formatCode="[$-FC19]d\ mmmm\ yyyy\ &quot;г.&quot;"/>
  </numFmts>
  <fonts count="8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color indexed="48"/>
      <name val="Arial"/>
      <family val="2"/>
    </font>
    <font>
      <sz val="8"/>
      <color indexed="10"/>
      <name val="Arial"/>
      <family val="2"/>
    </font>
    <font>
      <sz val="8"/>
      <color indexed="9"/>
      <name val="Arial"/>
      <family val="2"/>
    </font>
    <font>
      <sz val="10"/>
      <color indexed="48"/>
      <name val="Arial"/>
      <family val="2"/>
    </font>
    <font>
      <b/>
      <sz val="12"/>
      <name val="Arial Cyr"/>
      <family val="2"/>
    </font>
    <font>
      <b/>
      <sz val="11"/>
      <name val="Arial"/>
      <family val="2"/>
    </font>
    <font>
      <b/>
      <sz val="11"/>
      <name val="Arial Cyr"/>
      <family val="2"/>
    </font>
    <font>
      <sz val="8"/>
      <name val="Arial Cyr"/>
      <family val="2"/>
    </font>
    <font>
      <vertAlign val="superscript"/>
      <sz val="10"/>
      <name val="Arial"/>
      <family val="2"/>
    </font>
    <font>
      <b/>
      <sz val="12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4"/>
      <name val="Arial Cyr"/>
      <family val="2"/>
    </font>
    <font>
      <sz val="14"/>
      <name val="Arial"/>
      <family val="2"/>
    </font>
    <font>
      <b/>
      <sz val="8"/>
      <name val="Arial"/>
      <family val="2"/>
    </font>
    <font>
      <b/>
      <sz val="10"/>
      <name val="Arial Cyr"/>
      <family val="2"/>
    </font>
    <font>
      <b/>
      <sz val="9"/>
      <name val="Arial Cyr"/>
      <family val="2"/>
    </font>
    <font>
      <b/>
      <sz val="9"/>
      <name val="Arial"/>
      <family val="2"/>
    </font>
    <font>
      <b/>
      <sz val="8"/>
      <name val="Arial Cyr"/>
      <family val="2"/>
    </font>
    <font>
      <b/>
      <sz val="12"/>
      <name val="Arial"/>
      <family val="2"/>
    </font>
    <font>
      <sz val="12"/>
      <name val="Arial"/>
      <family val="2"/>
    </font>
    <font>
      <b/>
      <sz val="6"/>
      <name val="Arial Cyr"/>
      <family val="2"/>
    </font>
    <font>
      <sz val="6"/>
      <name val="Arial Cyr"/>
      <family val="2"/>
    </font>
    <font>
      <sz val="6"/>
      <name val="Arial"/>
      <family val="2"/>
    </font>
    <font>
      <sz val="6"/>
      <color indexed="10"/>
      <name val="Arial"/>
      <family val="2"/>
    </font>
    <font>
      <sz val="10"/>
      <name val="Arial Cyr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0"/>
      <name val="Arial Cyr"/>
      <family val="0"/>
    </font>
    <font>
      <b/>
      <vertAlign val="superscript"/>
      <sz val="10"/>
      <color indexed="10"/>
      <name val="Arial Cyr"/>
      <family val="0"/>
    </font>
    <font>
      <b/>
      <vertAlign val="superscript"/>
      <sz val="10"/>
      <name val="Arial"/>
      <family val="2"/>
    </font>
    <font>
      <b/>
      <vertAlign val="superscript"/>
      <sz val="10"/>
      <color indexed="10"/>
      <name val="Arial"/>
      <family val="2"/>
    </font>
    <font>
      <b/>
      <sz val="7"/>
      <name val="Arial"/>
      <family val="2"/>
    </font>
    <font>
      <b/>
      <sz val="7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0"/>
      <color indexed="9"/>
      <name val="Arial"/>
      <family val="2"/>
    </font>
    <font>
      <sz val="6"/>
      <color indexed="8"/>
      <name val="Calibri"/>
      <family val="2"/>
    </font>
    <font>
      <b/>
      <sz val="10"/>
      <color indexed="9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0"/>
      <color theme="0"/>
      <name val="Arial"/>
      <family val="2"/>
    </font>
    <font>
      <sz val="8"/>
      <color theme="0"/>
      <name val="Arial"/>
      <family val="2"/>
    </font>
    <font>
      <sz val="6"/>
      <color theme="1"/>
      <name val="Calibri"/>
      <family val="2"/>
    </font>
    <font>
      <b/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8" borderId="7" applyNumberFormat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2" fillId="0" borderId="0">
      <alignment/>
      <protection/>
    </xf>
    <xf numFmtId="0" fontId="71" fillId="30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171">
    <xf numFmtId="0" fontId="0" fillId="0" borderId="0" xfId="0" applyFont="1" applyAlignment="1">
      <alignment/>
    </xf>
    <xf numFmtId="4" fontId="15" fillId="0" borderId="10" xfId="52" applyNumberFormat="1" applyFont="1" applyFill="1" applyBorder="1" applyAlignment="1" applyProtection="1">
      <alignment vertical="center"/>
      <protection locked="0"/>
    </xf>
    <xf numFmtId="14" fontId="15" fillId="0" borderId="10" xfId="52" applyNumberFormat="1" applyFont="1" applyFill="1" applyBorder="1" applyAlignment="1" applyProtection="1">
      <alignment horizontal="center" vertical="center"/>
      <protection locked="0"/>
    </xf>
    <xf numFmtId="14" fontId="15" fillId="0" borderId="10" xfId="52" applyNumberFormat="1" applyFont="1" applyFill="1" applyBorder="1" applyAlignment="1" applyProtection="1">
      <alignment horizontal="center" vertical="center" wrapText="1"/>
      <protection locked="0"/>
    </xf>
    <xf numFmtId="49" fontId="13" fillId="0" borderId="11" xfId="52" applyNumberFormat="1" applyFont="1" applyFill="1" applyBorder="1" applyAlignment="1" applyProtection="1">
      <alignment horizontal="center" vertical="center"/>
      <protection/>
    </xf>
    <xf numFmtId="0" fontId="67" fillId="33" borderId="10" xfId="0" applyFont="1" applyFill="1" applyBorder="1" applyAlignment="1">
      <alignment horizontal="center" vertical="center" wrapText="1"/>
    </xf>
    <xf numFmtId="4" fontId="67" fillId="33" borderId="10" xfId="0" applyNumberFormat="1" applyFont="1" applyFill="1" applyBorder="1" applyAlignment="1">
      <alignment horizontal="center" vertical="center" wrapText="1"/>
    </xf>
    <xf numFmtId="0" fontId="76" fillId="0" borderId="0" xfId="0" applyFont="1" applyAlignment="1">
      <alignment vertical="center" wrapText="1"/>
    </xf>
    <xf numFmtId="0" fontId="76" fillId="0" borderId="0" xfId="0" applyFont="1" applyAlignment="1">
      <alignment horizontal="left" vertical="center" wrapText="1"/>
    </xf>
    <xf numFmtId="0" fontId="76" fillId="0" borderId="0" xfId="0" applyFont="1" applyAlignment="1">
      <alignment horizontal="center" vertical="center" wrapText="1"/>
    </xf>
    <xf numFmtId="4" fontId="76" fillId="0" borderId="0" xfId="0" applyNumberFormat="1" applyFont="1" applyAlignment="1">
      <alignment vertical="center" wrapText="1"/>
    </xf>
    <xf numFmtId="0" fontId="76" fillId="0" borderId="10" xfId="0" applyFont="1" applyBorder="1" applyAlignment="1">
      <alignment horizontal="left" vertical="center" wrapText="1"/>
    </xf>
    <xf numFmtId="4" fontId="76" fillId="0" borderId="10" xfId="0" applyNumberFormat="1" applyFont="1" applyBorder="1" applyAlignment="1">
      <alignment vertical="center" wrapText="1"/>
    </xf>
    <xf numFmtId="49" fontId="76" fillId="0" borderId="10" xfId="0" applyNumberFormat="1" applyFont="1" applyBorder="1" applyAlignment="1">
      <alignment horizontal="center" vertical="center" wrapText="1"/>
    </xf>
    <xf numFmtId="0" fontId="2" fillId="0" borderId="0" xfId="52" applyFont="1" applyFill="1" applyAlignment="1" applyProtection="1">
      <alignment vertical="center"/>
      <protection/>
    </xf>
    <xf numFmtId="0" fontId="2" fillId="0" borderId="0" xfId="52" applyFont="1" applyFill="1" applyAlignment="1" applyProtection="1">
      <alignment horizontal="center" vertical="center" wrapText="1"/>
      <protection/>
    </xf>
    <xf numFmtId="0" fontId="2" fillId="0" borderId="0" xfId="52" applyFill="1" applyAlignment="1" applyProtection="1">
      <alignment horizontal="center" vertical="center"/>
      <protection/>
    </xf>
    <xf numFmtId="0" fontId="2" fillId="0" borderId="0" xfId="52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49" fontId="5" fillId="0" borderId="0" xfId="52" applyNumberFormat="1" applyFont="1" applyFill="1" applyAlignment="1" applyProtection="1">
      <alignment vertical="center"/>
      <protection/>
    </xf>
    <xf numFmtId="49" fontId="6" fillId="0" borderId="0" xfId="52" applyNumberFormat="1" applyFont="1" applyFill="1" applyBorder="1" applyAlignment="1" applyProtection="1">
      <alignment horizontal="center" vertical="center"/>
      <protection/>
    </xf>
    <xf numFmtId="0" fontId="7" fillId="0" borderId="0" xfId="52" applyFont="1" applyFill="1" applyAlignment="1" applyProtection="1">
      <alignment horizontal="center" vertical="center"/>
      <protection/>
    </xf>
    <xf numFmtId="0" fontId="8" fillId="0" borderId="0" xfId="52" applyFont="1" applyFill="1" applyAlignment="1" applyProtection="1">
      <alignment horizontal="center" vertical="center"/>
      <protection/>
    </xf>
    <xf numFmtId="0" fontId="77" fillId="0" borderId="0" xfId="52" applyFont="1" applyFill="1" applyBorder="1" applyAlignment="1" applyProtection="1">
      <alignment horizontal="center" vertical="center"/>
      <protection/>
    </xf>
    <xf numFmtId="0" fontId="17" fillId="0" borderId="0" xfId="52" applyFont="1" applyFill="1" applyBorder="1" applyAlignment="1" applyProtection="1">
      <alignment vertical="center" wrapText="1"/>
      <protection/>
    </xf>
    <xf numFmtId="0" fontId="18" fillId="0" borderId="0" xfId="52" applyFont="1" applyFill="1" applyAlignment="1" applyProtection="1">
      <alignment vertical="center"/>
      <protection/>
    </xf>
    <xf numFmtId="0" fontId="9" fillId="0" borderId="0" xfId="52" applyFont="1" applyFill="1" applyBorder="1" applyAlignment="1" applyProtection="1">
      <alignment horizontal="right" vertical="center" wrapText="1"/>
      <protection/>
    </xf>
    <xf numFmtId="0" fontId="11" fillId="0" borderId="0" xfId="52" applyFont="1" applyFill="1" applyBorder="1" applyAlignment="1" applyProtection="1">
      <alignment horizontal="left" vertical="center" wrapText="1"/>
      <protection/>
    </xf>
    <xf numFmtId="0" fontId="23" fillId="0" borderId="0" xfId="52" applyFont="1" applyFill="1" applyBorder="1" applyAlignment="1" applyProtection="1">
      <alignment horizontal="right" vertical="center" wrapText="1"/>
      <protection/>
    </xf>
    <xf numFmtId="0" fontId="12" fillId="0" borderId="0" xfId="52" applyFont="1" applyFill="1" applyBorder="1" applyAlignment="1" applyProtection="1">
      <alignment horizontal="center" vertical="center" wrapText="1"/>
      <protection/>
    </xf>
    <xf numFmtId="0" fontId="16" fillId="0" borderId="0" xfId="52" applyFont="1" applyFill="1" applyAlignment="1" applyProtection="1">
      <alignment vertical="center"/>
      <protection/>
    </xf>
    <xf numFmtId="0" fontId="16" fillId="0" borderId="0" xfId="52" applyFont="1" applyFill="1" applyAlignment="1" applyProtection="1">
      <alignment horizontal="center" vertical="center"/>
      <protection/>
    </xf>
    <xf numFmtId="0" fontId="26" fillId="0" borderId="0" xfId="52" applyFont="1" applyFill="1" applyBorder="1" applyAlignment="1" applyProtection="1">
      <alignment horizontal="right" vertical="center" wrapText="1"/>
      <protection/>
    </xf>
    <xf numFmtId="0" fontId="27" fillId="0" borderId="0" xfId="52" applyFont="1" applyFill="1" applyBorder="1" applyAlignment="1" applyProtection="1">
      <alignment horizontal="center" vertical="center" wrapText="1"/>
      <protection/>
    </xf>
    <xf numFmtId="0" fontId="28" fillId="0" borderId="0" xfId="52" applyFont="1" applyFill="1" applyAlignment="1" applyProtection="1">
      <alignment vertical="center"/>
      <protection/>
    </xf>
    <xf numFmtId="0" fontId="28" fillId="0" borderId="0" xfId="52" applyFont="1" applyFill="1" applyBorder="1" applyAlignment="1" applyProtection="1">
      <alignment horizontal="center" vertical="center"/>
      <protection/>
    </xf>
    <xf numFmtId="0" fontId="28" fillId="0" borderId="0" xfId="52" applyFont="1" applyFill="1" applyAlignment="1" applyProtection="1">
      <alignment horizontal="center" vertical="center"/>
      <protection/>
    </xf>
    <xf numFmtId="49" fontId="25" fillId="0" borderId="0" xfId="52" applyNumberFormat="1" applyFont="1" applyFill="1" applyAlignment="1" applyProtection="1">
      <alignment vertical="center"/>
      <protection/>
    </xf>
    <xf numFmtId="49" fontId="25" fillId="0" borderId="0" xfId="52" applyNumberFormat="1" applyFont="1" applyFill="1" applyBorder="1" applyAlignment="1" applyProtection="1">
      <alignment horizontal="center" vertical="center"/>
      <protection/>
    </xf>
    <xf numFmtId="0" fontId="25" fillId="0" borderId="0" xfId="52" applyFont="1" applyFill="1" applyAlignment="1" applyProtection="1">
      <alignment vertical="center"/>
      <protection/>
    </xf>
    <xf numFmtId="0" fontId="24" fillId="0" borderId="0" xfId="52" applyFont="1" applyFill="1" applyBorder="1" applyAlignment="1" applyProtection="1">
      <alignment vertical="center"/>
      <protection/>
    </xf>
    <xf numFmtId="0" fontId="25" fillId="0" borderId="0" xfId="52" applyFont="1" applyFill="1" applyBorder="1" applyAlignment="1" applyProtection="1">
      <alignment horizontal="center" vertical="center"/>
      <protection/>
    </xf>
    <xf numFmtId="0" fontId="16" fillId="0" borderId="0" xfId="52" applyFont="1" applyFill="1" applyBorder="1" applyAlignment="1" applyProtection="1">
      <alignment vertical="center"/>
      <protection/>
    </xf>
    <xf numFmtId="0" fontId="78" fillId="0" borderId="0" xfId="52" applyFont="1" applyFill="1" applyBorder="1" applyAlignment="1" applyProtection="1">
      <alignment horizontal="center" vertical="center"/>
      <protection/>
    </xf>
    <xf numFmtId="0" fontId="27" fillId="0" borderId="12" xfId="52" applyFont="1" applyFill="1" applyBorder="1" applyAlignment="1" applyProtection="1">
      <alignment vertical="center" wrapText="1"/>
      <protection/>
    </xf>
    <xf numFmtId="0" fontId="27" fillId="0" borderId="0" xfId="52" applyFont="1" applyFill="1" applyBorder="1" applyAlignment="1" applyProtection="1">
      <alignment vertical="center" wrapText="1"/>
      <protection/>
    </xf>
    <xf numFmtId="0" fontId="79" fillId="0" borderId="0" xfId="0" applyFont="1" applyFill="1" applyAlignment="1" applyProtection="1">
      <alignment vertical="center"/>
      <protection/>
    </xf>
    <xf numFmtId="0" fontId="29" fillId="0" borderId="0" xfId="52" applyFont="1" applyFill="1" applyAlignment="1" applyProtection="1">
      <alignment horizontal="left" vertical="center" wrapText="1"/>
      <protection/>
    </xf>
    <xf numFmtId="0" fontId="21" fillId="33" borderId="13" xfId="52" applyFont="1" applyFill="1" applyBorder="1" applyAlignment="1" applyProtection="1">
      <alignment horizontal="center" vertical="center" wrapText="1"/>
      <protection/>
    </xf>
    <xf numFmtId="0" fontId="21" fillId="33" borderId="14" xfId="52" applyFont="1" applyFill="1" applyBorder="1" applyAlignment="1" applyProtection="1">
      <alignment horizontal="center" vertical="center" wrapText="1"/>
      <protection/>
    </xf>
    <xf numFmtId="0" fontId="21" fillId="33" borderId="15" xfId="52" applyFont="1" applyFill="1" applyBorder="1" applyAlignment="1" applyProtection="1">
      <alignment horizontal="center" vertical="center" wrapText="1"/>
      <protection/>
    </xf>
    <xf numFmtId="0" fontId="21" fillId="33" borderId="10" xfId="52" applyFont="1" applyFill="1" applyBorder="1" applyAlignment="1" applyProtection="1">
      <alignment horizontal="center" vertical="center" wrapText="1"/>
      <protection/>
    </xf>
    <xf numFmtId="49" fontId="21" fillId="33" borderId="10" xfId="52" applyNumberFormat="1" applyFont="1" applyFill="1" applyBorder="1" applyAlignment="1" applyProtection="1">
      <alignment horizontal="center" vertical="center" wrapText="1"/>
      <protection/>
    </xf>
    <xf numFmtId="0" fontId="20" fillId="33" borderId="10" xfId="52" applyFont="1" applyFill="1" applyBorder="1" applyAlignment="1" applyProtection="1">
      <alignment horizontal="center" vertical="center" wrapText="1"/>
      <protection/>
    </xf>
    <xf numFmtId="0" fontId="20" fillId="33" borderId="14" xfId="52" applyFont="1" applyFill="1" applyBorder="1" applyAlignment="1" applyProtection="1">
      <alignment horizontal="center" vertical="center" wrapText="1"/>
      <protection/>
    </xf>
    <xf numFmtId="0" fontId="4" fillId="3" borderId="10" xfId="52" applyFont="1" applyFill="1" applyBorder="1" applyAlignment="1" applyProtection="1">
      <alignment horizontal="center" vertical="center" wrapText="1"/>
      <protection/>
    </xf>
    <xf numFmtId="0" fontId="3" fillId="34" borderId="10" xfId="52" applyFont="1" applyFill="1" applyBorder="1" applyAlignment="1" applyProtection="1">
      <alignment horizontal="center" vertical="center"/>
      <protection/>
    </xf>
    <xf numFmtId="4" fontId="3" fillId="34" borderId="10" xfId="52" applyNumberFormat="1" applyFont="1" applyFill="1" applyBorder="1" applyAlignment="1" applyProtection="1">
      <alignment vertical="center"/>
      <protection/>
    </xf>
    <xf numFmtId="0" fontId="3" fillId="0" borderId="0" xfId="52" applyFont="1" applyFill="1" applyAlignment="1" applyProtection="1">
      <alignment vertical="center"/>
      <protection/>
    </xf>
    <xf numFmtId="49" fontId="15" fillId="0" borderId="10" xfId="52" applyNumberFormat="1" applyFont="1" applyFill="1" applyBorder="1" applyAlignment="1" applyProtection="1">
      <alignment horizontal="center" vertical="center"/>
      <protection/>
    </xf>
    <xf numFmtId="49" fontId="15" fillId="0" borderId="10" xfId="52" applyNumberFormat="1" applyFont="1" applyFill="1" applyBorder="1" applyAlignment="1" applyProtection="1">
      <alignment horizontal="center" vertical="center" wrapText="1"/>
      <protection/>
    </xf>
    <xf numFmtId="49" fontId="16" fillId="0" borderId="0" xfId="52" applyNumberFormat="1" applyFont="1" applyFill="1" applyBorder="1" applyAlignment="1" applyProtection="1">
      <alignment horizontal="left" vertical="center" wrapText="1"/>
      <protection/>
    </xf>
    <xf numFmtId="14" fontId="16" fillId="0" borderId="0" xfId="52" applyNumberFormat="1" applyFont="1" applyFill="1" applyBorder="1" applyAlignment="1" applyProtection="1">
      <alignment horizontal="center" vertical="center"/>
      <protection/>
    </xf>
    <xf numFmtId="49" fontId="16" fillId="0" borderId="0" xfId="52" applyNumberFormat="1" applyFont="1" applyFill="1" applyBorder="1" applyAlignment="1" applyProtection="1">
      <alignment horizontal="center" vertical="center" wrapText="1"/>
      <protection/>
    </xf>
    <xf numFmtId="172" fontId="16" fillId="0" borderId="0" xfId="52" applyNumberFormat="1" applyFont="1" applyFill="1" applyBorder="1" applyAlignment="1" applyProtection="1">
      <alignment horizontal="right" vertical="center"/>
      <protection/>
    </xf>
    <xf numFmtId="0" fontId="16" fillId="0" borderId="0" xfId="52" applyNumberFormat="1" applyFont="1" applyFill="1" applyBorder="1" applyAlignment="1" applyProtection="1">
      <alignment horizontal="left" vertical="center" wrapText="1"/>
      <protection/>
    </xf>
    <xf numFmtId="0" fontId="19" fillId="0" borderId="0" xfId="52" applyFont="1" applyFill="1" applyAlignment="1" applyProtection="1">
      <alignment vertical="center"/>
      <protection/>
    </xf>
    <xf numFmtId="14" fontId="2" fillId="0" borderId="0" xfId="52" applyNumberFormat="1" applyFont="1" applyFill="1" applyBorder="1" applyAlignment="1" applyProtection="1">
      <alignment horizontal="center" vertical="center"/>
      <protection/>
    </xf>
    <xf numFmtId="0" fontId="13" fillId="0" borderId="11" xfId="52" applyFont="1" applyFill="1" applyBorder="1" applyAlignment="1" applyProtection="1">
      <alignment horizontal="center" vertical="center"/>
      <protection/>
    </xf>
    <xf numFmtId="0" fontId="2" fillId="0" borderId="0" xfId="52" applyFont="1" applyFill="1" applyBorder="1" applyAlignment="1" applyProtection="1">
      <alignment horizontal="center" vertical="center"/>
      <protection/>
    </xf>
    <xf numFmtId="0" fontId="16" fillId="0" borderId="0" xfId="52" applyFont="1" applyFill="1" applyBorder="1" applyAlignment="1" applyProtection="1">
      <alignment horizontal="center" vertical="center"/>
      <protection/>
    </xf>
    <xf numFmtId="49" fontId="2" fillId="0" borderId="0" xfId="52" applyNumberFormat="1" applyFont="1" applyFill="1" applyBorder="1" applyAlignment="1" applyProtection="1">
      <alignment vertical="center"/>
      <protection/>
    </xf>
    <xf numFmtId="0" fontId="67" fillId="35" borderId="10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30" fillId="0" borderId="0" xfId="52" applyFont="1" applyFill="1" applyBorder="1" applyAlignment="1" applyProtection="1">
      <alignment horizontal="center" vertical="center" wrapText="1"/>
      <protection/>
    </xf>
    <xf numFmtId="0" fontId="12" fillId="0" borderId="12" xfId="52" applyFont="1" applyFill="1" applyBorder="1" applyAlignment="1" applyProtection="1">
      <alignment vertical="center" wrapText="1"/>
      <protection/>
    </xf>
    <xf numFmtId="0" fontId="31" fillId="0" borderId="0" xfId="52" applyFont="1" applyFill="1" applyAlignment="1" applyProtection="1">
      <alignment horizontal="left" vertical="center" wrapText="1"/>
      <protection/>
    </xf>
    <xf numFmtId="0" fontId="20" fillId="33" borderId="10" xfId="52" applyFont="1" applyFill="1" applyBorder="1" applyAlignment="1" applyProtection="1">
      <alignment horizontal="center" vertical="center" wrapText="1"/>
      <protection/>
    </xf>
    <xf numFmtId="49" fontId="3" fillId="26" borderId="10" xfId="52" applyNumberFormat="1" applyFont="1" applyFill="1" applyBorder="1" applyAlignment="1" applyProtection="1">
      <alignment horizontal="left" vertical="center" wrapText="1"/>
      <protection/>
    </xf>
    <xf numFmtId="2" fontId="32" fillId="26" borderId="10" xfId="52" applyNumberFormat="1" applyFont="1" applyFill="1" applyBorder="1" applyAlignment="1" applyProtection="1">
      <alignment horizontal="center" vertical="center"/>
      <protection/>
    </xf>
    <xf numFmtId="0" fontId="34" fillId="0" borderId="10" xfId="52" applyFont="1" applyFill="1" applyBorder="1" applyAlignment="1" applyProtection="1">
      <alignment horizontal="left" vertical="center" wrapText="1"/>
      <protection/>
    </xf>
    <xf numFmtId="0" fontId="30" fillId="0" borderId="10" xfId="52" applyFont="1" applyFill="1" applyBorder="1" applyAlignment="1" applyProtection="1">
      <alignment horizontal="center" vertical="center" wrapText="1"/>
      <protection/>
    </xf>
    <xf numFmtId="0" fontId="34" fillId="36" borderId="10" xfId="52" applyFont="1" applyFill="1" applyBorder="1" applyAlignment="1" applyProtection="1">
      <alignment horizontal="left" vertical="center" wrapText="1"/>
      <protection/>
    </xf>
    <xf numFmtId="2" fontId="32" fillId="36" borderId="10" xfId="52" applyNumberFormat="1" applyFont="1" applyFill="1" applyBorder="1" applyAlignment="1" applyProtection="1">
      <alignment horizontal="center" vertical="center"/>
      <protection/>
    </xf>
    <xf numFmtId="2" fontId="32" fillId="34" borderId="10" xfId="52" applyNumberFormat="1" applyFont="1" applyFill="1" applyBorder="1" applyAlignment="1" applyProtection="1">
      <alignment horizontal="center" vertical="center"/>
      <protection/>
    </xf>
    <xf numFmtId="2" fontId="2" fillId="0" borderId="10" xfId="52" applyNumberFormat="1" applyFont="1" applyFill="1" applyBorder="1" applyAlignment="1" applyProtection="1">
      <alignment horizontal="center" vertical="center"/>
      <protection/>
    </xf>
    <xf numFmtId="14" fontId="2" fillId="0" borderId="10" xfId="52" applyNumberFormat="1" applyFont="1" applyFill="1" applyBorder="1" applyAlignment="1" applyProtection="1">
      <alignment horizontal="center" vertical="center"/>
      <protection/>
    </xf>
    <xf numFmtId="49" fontId="2" fillId="0" borderId="12" xfId="52" applyNumberFormat="1" applyFont="1" applyFill="1" applyBorder="1" applyAlignment="1" applyProtection="1">
      <alignment horizontal="center" wrapText="1"/>
      <protection locked="0"/>
    </xf>
    <xf numFmtId="0" fontId="21" fillId="33" borderId="16" xfId="52" applyFont="1" applyFill="1" applyBorder="1" applyAlignment="1" applyProtection="1">
      <alignment horizontal="center" vertical="center" wrapText="1"/>
      <protection/>
    </xf>
    <xf numFmtId="0" fontId="21" fillId="33" borderId="17" xfId="52" applyFont="1" applyFill="1" applyBorder="1" applyAlignment="1" applyProtection="1">
      <alignment horizontal="center" vertical="center" wrapText="1"/>
      <protection/>
    </xf>
    <xf numFmtId="0" fontId="2" fillId="0" borderId="10" xfId="52" applyFont="1" applyFill="1" applyBorder="1" applyAlignment="1" applyProtection="1">
      <alignment horizontal="center" vertical="center"/>
      <protection/>
    </xf>
    <xf numFmtId="49" fontId="3" fillId="0" borderId="0" xfId="52" applyNumberFormat="1" applyFont="1" applyFill="1" applyBorder="1" applyAlignment="1" applyProtection="1">
      <alignment vertical="top" wrapText="1"/>
      <protection/>
    </xf>
    <xf numFmtId="49" fontId="3" fillId="0" borderId="0" xfId="52" applyNumberFormat="1" applyFont="1" applyFill="1" applyBorder="1" applyAlignment="1" applyProtection="1">
      <alignment horizontal="center" vertical="top"/>
      <protection/>
    </xf>
    <xf numFmtId="4" fontId="3" fillId="0" borderId="0" xfId="52" applyNumberFormat="1" applyFont="1" applyFill="1" applyBorder="1" applyAlignment="1" applyProtection="1">
      <alignment vertical="top"/>
      <protection locked="0"/>
    </xf>
    <xf numFmtId="49" fontId="15" fillId="0" borderId="0" xfId="52" applyNumberFormat="1" applyFont="1" applyFill="1" applyBorder="1" applyAlignment="1" applyProtection="1">
      <alignment horizontal="center" vertical="center"/>
      <protection/>
    </xf>
    <xf numFmtId="49" fontId="15" fillId="0" borderId="0" xfId="52" applyNumberFormat="1" applyFont="1" applyFill="1" applyBorder="1" applyAlignment="1" applyProtection="1">
      <alignment horizontal="center" vertical="center" wrapText="1"/>
      <protection/>
    </xf>
    <xf numFmtId="4" fontId="15" fillId="0" borderId="0" xfId="52" applyNumberFormat="1" applyFont="1" applyFill="1" applyBorder="1" applyAlignment="1" applyProtection="1">
      <alignment vertical="center"/>
      <protection locked="0"/>
    </xf>
    <xf numFmtId="14" fontId="15" fillId="0" borderId="0" xfId="52" applyNumberFormat="1" applyFont="1" applyFill="1" applyBorder="1" applyAlignment="1" applyProtection="1">
      <alignment horizontal="left" vertical="center" wrapText="1"/>
      <protection locked="0"/>
    </xf>
    <xf numFmtId="14" fontId="15" fillId="0" borderId="0" xfId="52" applyNumberFormat="1" applyFont="1" applyFill="1" applyBorder="1" applyAlignment="1" applyProtection="1">
      <alignment horizontal="center" vertical="center"/>
      <protection locked="0"/>
    </xf>
    <xf numFmtId="14" fontId="15" fillId="0" borderId="0" xfId="52" applyNumberFormat="1" applyFont="1" applyFill="1" applyBorder="1" applyAlignment="1" applyProtection="1">
      <alignment horizontal="center" vertical="center" wrapText="1"/>
      <protection locked="0"/>
    </xf>
    <xf numFmtId="49" fontId="15" fillId="0" borderId="0" xfId="52" applyNumberFormat="1" applyFont="1" applyFill="1" applyBorder="1" applyAlignment="1" applyProtection="1">
      <alignment horizontal="left" vertical="center" wrapText="1"/>
      <protection locked="0"/>
    </xf>
    <xf numFmtId="49" fontId="20" fillId="26" borderId="10" xfId="52" applyNumberFormat="1" applyFont="1" applyFill="1" applyBorder="1" applyAlignment="1" applyProtection="1">
      <alignment horizontal="center" vertical="center" wrapText="1"/>
      <protection/>
    </xf>
    <xf numFmtId="49" fontId="30" fillId="0" borderId="10" xfId="52" applyNumberFormat="1" applyFont="1" applyFill="1" applyBorder="1" applyAlignment="1" applyProtection="1">
      <alignment horizontal="center" vertical="center" wrapText="1"/>
      <protection/>
    </xf>
    <xf numFmtId="49" fontId="20" fillId="36" borderId="10" xfId="52" applyNumberFormat="1" applyFont="1" applyFill="1" applyBorder="1" applyAlignment="1" applyProtection="1">
      <alignment horizontal="center" vertical="center" wrapText="1"/>
      <protection/>
    </xf>
    <xf numFmtId="4" fontId="3" fillId="26" borderId="10" xfId="52" applyNumberFormat="1" applyFont="1" applyFill="1" applyBorder="1" applyAlignment="1" applyProtection="1">
      <alignment vertical="center"/>
      <protection/>
    </xf>
    <xf numFmtId="4" fontId="30" fillId="0" borderId="10" xfId="52" applyNumberFormat="1" applyFont="1" applyFill="1" applyBorder="1" applyAlignment="1" applyProtection="1">
      <alignment vertical="center" wrapText="1"/>
      <protection/>
    </xf>
    <xf numFmtId="4" fontId="3" fillId="36" borderId="10" xfId="52" applyNumberFormat="1" applyFont="1" applyFill="1" applyBorder="1" applyAlignment="1" applyProtection="1">
      <alignment vertical="center"/>
      <protection/>
    </xf>
    <xf numFmtId="4" fontId="2" fillId="0" borderId="10" xfId="52" applyNumberFormat="1" applyFont="1" applyFill="1" applyBorder="1" applyAlignment="1" applyProtection="1">
      <alignment vertical="center"/>
      <protection/>
    </xf>
    <xf numFmtId="0" fontId="24" fillId="0" borderId="0" xfId="52" applyFont="1" applyFill="1" applyAlignment="1" applyProtection="1">
      <alignment vertical="center"/>
      <protection/>
    </xf>
    <xf numFmtId="0" fontId="67" fillId="0" borderId="0" xfId="0" applyFont="1" applyAlignment="1">
      <alignment horizontal="right" vertical="center" wrapText="1"/>
    </xf>
    <xf numFmtId="0" fontId="3" fillId="9" borderId="10" xfId="52" applyFont="1" applyFill="1" applyBorder="1" applyAlignment="1" applyProtection="1">
      <alignment horizontal="center" vertical="center"/>
      <protection/>
    </xf>
    <xf numFmtId="4" fontId="3" fillId="9" borderId="10" xfId="52" applyNumberFormat="1" applyFont="1" applyFill="1" applyBorder="1" applyAlignment="1" applyProtection="1">
      <alignment vertical="center"/>
      <protection/>
    </xf>
    <xf numFmtId="4" fontId="3" fillId="9" borderId="10" xfId="52" applyNumberFormat="1" applyFont="1" applyFill="1" applyBorder="1" applyAlignment="1" applyProtection="1">
      <alignment vertical="center" wrapText="1"/>
      <protection/>
    </xf>
    <xf numFmtId="49" fontId="33" fillId="36" borderId="10" xfId="52" applyNumberFormat="1" applyFont="1" applyFill="1" applyBorder="1" applyAlignment="1" applyProtection="1">
      <alignment horizontal="left" vertical="center" wrapText="1" indent="3"/>
      <protection/>
    </xf>
    <xf numFmtId="49" fontId="2" fillId="0" borderId="10" xfId="52" applyNumberFormat="1" applyFont="1" applyFill="1" applyBorder="1" applyAlignment="1" applyProtection="1">
      <alignment horizontal="left" vertical="center" wrapText="1" indent="4"/>
      <protection/>
    </xf>
    <xf numFmtId="49" fontId="2" fillId="0" borderId="10" xfId="52" applyNumberFormat="1" applyFont="1" applyFill="1" applyBorder="1" applyAlignment="1" applyProtection="1">
      <alignment horizontal="left" vertical="center" wrapText="1" indent="2"/>
      <protection/>
    </xf>
    <xf numFmtId="0" fontId="80" fillId="0" borderId="0" xfId="52" applyFont="1" applyFill="1" applyAlignment="1" applyProtection="1">
      <alignment vertical="center"/>
      <protection/>
    </xf>
    <xf numFmtId="4" fontId="4" fillId="9" borderId="10" xfId="52" applyNumberFormat="1" applyFont="1" applyFill="1" applyBorder="1" applyAlignment="1" applyProtection="1">
      <alignment vertical="center" wrapText="1"/>
      <protection/>
    </xf>
    <xf numFmtId="172" fontId="3" fillId="34" borderId="10" xfId="52" applyNumberFormat="1" applyFont="1" applyFill="1" applyBorder="1" applyAlignment="1" applyProtection="1">
      <alignment vertical="center"/>
      <protection/>
    </xf>
    <xf numFmtId="0" fontId="11" fillId="0" borderId="0" xfId="52" applyNumberFormat="1" applyFont="1" applyFill="1" applyBorder="1" applyAlignment="1" applyProtection="1">
      <alignment horizontal="center" vertical="center" wrapText="1"/>
      <protection locked="0"/>
    </xf>
    <xf numFmtId="0" fontId="15" fillId="0" borderId="10" xfId="52" applyNumberFormat="1" applyFont="1" applyFill="1" applyBorder="1" applyAlignment="1" applyProtection="1">
      <alignment horizontal="left" vertical="center" wrapText="1" shrinkToFit="1"/>
      <protection locked="0"/>
    </xf>
    <xf numFmtId="0" fontId="10" fillId="0" borderId="0" xfId="52" applyFont="1" applyFill="1" applyBorder="1" applyAlignment="1" applyProtection="1">
      <alignment horizontal="right" vertical="center"/>
      <protection/>
    </xf>
    <xf numFmtId="49" fontId="3" fillId="0" borderId="13" xfId="52" applyNumberFormat="1" applyFont="1" applyFill="1" applyBorder="1" applyAlignment="1" applyProtection="1">
      <alignment vertical="top" wrapText="1"/>
      <protection/>
    </xf>
    <xf numFmtId="49" fontId="3" fillId="0" borderId="18" xfId="52" applyNumberFormat="1" applyFont="1" applyFill="1" applyBorder="1" applyAlignment="1" applyProtection="1">
      <alignment vertical="top" wrapText="1"/>
      <protection/>
    </xf>
    <xf numFmtId="49" fontId="3" fillId="0" borderId="14" xfId="52" applyNumberFormat="1" applyFont="1" applyFill="1" applyBorder="1" applyAlignment="1" applyProtection="1">
      <alignment vertical="top" wrapText="1"/>
      <protection/>
    </xf>
    <xf numFmtId="49" fontId="3" fillId="0" borderId="13" xfId="52" applyNumberFormat="1" applyFont="1" applyFill="1" applyBorder="1" applyAlignment="1" applyProtection="1">
      <alignment horizontal="center" vertical="top"/>
      <protection/>
    </xf>
    <xf numFmtId="49" fontId="3" fillId="0" borderId="18" xfId="52" applyNumberFormat="1" applyFont="1" applyFill="1" applyBorder="1" applyAlignment="1" applyProtection="1">
      <alignment horizontal="center" vertical="top"/>
      <protection/>
    </xf>
    <xf numFmtId="49" fontId="3" fillId="0" borderId="14" xfId="52" applyNumberFormat="1" applyFont="1" applyFill="1" applyBorder="1" applyAlignment="1" applyProtection="1">
      <alignment horizontal="center" vertical="top"/>
      <protection/>
    </xf>
    <xf numFmtId="4" fontId="3" fillId="0" borderId="13" xfId="52" applyNumberFormat="1" applyFont="1" applyFill="1" applyBorder="1" applyAlignment="1" applyProtection="1">
      <alignment vertical="top"/>
      <protection locked="0"/>
    </xf>
    <xf numFmtId="4" fontId="3" fillId="0" borderId="18" xfId="52" applyNumberFormat="1" applyFont="1" applyFill="1" applyBorder="1" applyAlignment="1" applyProtection="1">
      <alignment vertical="top"/>
      <protection locked="0"/>
    </xf>
    <xf numFmtId="4" fontId="3" fillId="0" borderId="14" xfId="52" applyNumberFormat="1" applyFont="1" applyFill="1" applyBorder="1" applyAlignment="1" applyProtection="1">
      <alignment vertical="top"/>
      <protection locked="0"/>
    </xf>
    <xf numFmtId="0" fontId="15" fillId="0" borderId="0" xfId="52" applyFont="1" applyFill="1" applyBorder="1" applyAlignment="1" applyProtection="1">
      <alignment horizontal="left" vertical="center" wrapText="1"/>
      <protection/>
    </xf>
    <xf numFmtId="49" fontId="2" fillId="0" borderId="0" xfId="52" applyNumberFormat="1" applyFont="1" applyFill="1" applyAlignment="1" applyProtection="1">
      <alignment horizontal="left" vertical="center"/>
      <protection/>
    </xf>
    <xf numFmtId="14" fontId="2" fillId="0" borderId="12" xfId="52" applyNumberFormat="1" applyFont="1" applyFill="1" applyBorder="1" applyAlignment="1" applyProtection="1">
      <alignment horizontal="center" wrapText="1"/>
      <protection locked="0"/>
    </xf>
    <xf numFmtId="0" fontId="13" fillId="0" borderId="0" xfId="52" applyFont="1" applyFill="1" applyBorder="1" applyAlignment="1" applyProtection="1">
      <alignment horizontal="center" vertical="center"/>
      <protection/>
    </xf>
    <xf numFmtId="0" fontId="14" fillId="3" borderId="16" xfId="52" applyFont="1" applyFill="1" applyBorder="1" applyAlignment="1" applyProtection="1">
      <alignment horizontal="center" vertical="center" wrapText="1"/>
      <protection/>
    </xf>
    <xf numFmtId="0" fontId="14" fillId="3" borderId="19" xfId="52" applyFont="1" applyFill="1" applyBorder="1" applyAlignment="1" applyProtection="1">
      <alignment horizontal="center" vertical="center" wrapText="1"/>
      <protection/>
    </xf>
    <xf numFmtId="0" fontId="4" fillId="3" borderId="10" xfId="52" applyFont="1" applyFill="1" applyBorder="1" applyAlignment="1" applyProtection="1">
      <alignment horizontal="center" vertical="center" wrapText="1"/>
      <protection/>
    </xf>
    <xf numFmtId="0" fontId="14" fillId="3" borderId="10" xfId="52" applyFont="1" applyFill="1" applyBorder="1" applyAlignment="1" applyProtection="1">
      <alignment horizontal="center" vertical="center" wrapText="1"/>
      <protection/>
    </xf>
    <xf numFmtId="0" fontId="22" fillId="33" borderId="10" xfId="52" applyFont="1" applyFill="1" applyBorder="1" applyAlignment="1" applyProtection="1">
      <alignment horizontal="center" vertical="center" wrapText="1"/>
      <protection/>
    </xf>
    <xf numFmtId="0" fontId="21" fillId="33" borderId="10" xfId="52" applyFont="1" applyFill="1" applyBorder="1" applyAlignment="1" applyProtection="1">
      <alignment horizontal="center" vertical="center" wrapText="1"/>
      <protection/>
    </xf>
    <xf numFmtId="49" fontId="21" fillId="33" borderId="10" xfId="52" applyNumberFormat="1" applyFont="1" applyFill="1" applyBorder="1" applyAlignment="1" applyProtection="1">
      <alignment horizontal="center" vertical="center" wrapText="1"/>
      <protection/>
    </xf>
    <xf numFmtId="0" fontId="13" fillId="0" borderId="11" xfId="52" applyFont="1" applyFill="1" applyBorder="1" applyAlignment="1" applyProtection="1">
      <alignment horizontal="center" vertical="center" wrapText="1"/>
      <protection/>
    </xf>
    <xf numFmtId="49" fontId="2" fillId="0" borderId="12" xfId="52" applyNumberFormat="1" applyFont="1" applyFill="1" applyBorder="1" applyAlignment="1" applyProtection="1">
      <alignment horizontal="center" wrapText="1"/>
      <protection locked="0"/>
    </xf>
    <xf numFmtId="0" fontId="13" fillId="0" borderId="11" xfId="52" applyFont="1" applyFill="1" applyBorder="1" applyAlignment="1" applyProtection="1">
      <alignment horizontal="center" vertical="center"/>
      <protection/>
    </xf>
    <xf numFmtId="0" fontId="10" fillId="0" borderId="0" xfId="52" applyFont="1" applyFill="1" applyBorder="1" applyAlignment="1" applyProtection="1">
      <alignment horizontal="center" vertical="center"/>
      <protection locked="0"/>
    </xf>
    <xf numFmtId="0" fontId="16" fillId="0" borderId="0" xfId="52" applyFont="1" applyFill="1" applyBorder="1" applyAlignment="1" applyProtection="1">
      <alignment horizontal="center" vertical="center"/>
      <protection/>
    </xf>
    <xf numFmtId="0" fontId="16" fillId="0" borderId="11" xfId="52" applyFont="1" applyFill="1" applyBorder="1" applyAlignment="1" applyProtection="1">
      <alignment horizontal="center" vertical="center"/>
      <protection/>
    </xf>
    <xf numFmtId="0" fontId="21" fillId="33" borderId="10" xfId="52" applyFont="1" applyFill="1" applyBorder="1" applyAlignment="1" applyProtection="1">
      <alignment horizontal="center" vertical="center" wrapText="1"/>
      <protection/>
    </xf>
    <xf numFmtId="49" fontId="21" fillId="33" borderId="16" xfId="52" applyNumberFormat="1" applyFont="1" applyFill="1" applyBorder="1" applyAlignment="1" applyProtection="1">
      <alignment horizontal="center" vertical="center" wrapText="1"/>
      <protection/>
    </xf>
    <xf numFmtId="49" fontId="21" fillId="33" borderId="11" xfId="52" applyNumberFormat="1" applyFont="1" applyFill="1" applyBorder="1" applyAlignment="1" applyProtection="1">
      <alignment horizontal="center" vertical="center" wrapText="1"/>
      <protection/>
    </xf>
    <xf numFmtId="49" fontId="21" fillId="33" borderId="19" xfId="52" applyNumberFormat="1" applyFont="1" applyFill="1" applyBorder="1" applyAlignment="1" applyProtection="1">
      <alignment horizontal="center" vertical="center" wrapText="1"/>
      <protection/>
    </xf>
    <xf numFmtId="0" fontId="24" fillId="0" borderId="12" xfId="52" applyFont="1" applyFill="1" applyBorder="1" applyAlignment="1" applyProtection="1">
      <alignment horizontal="center"/>
      <protection/>
    </xf>
    <xf numFmtId="0" fontId="21" fillId="33" borderId="13" xfId="52" applyFont="1" applyFill="1" applyBorder="1" applyAlignment="1" applyProtection="1">
      <alignment horizontal="center" vertical="center" wrapText="1"/>
      <protection/>
    </xf>
    <xf numFmtId="0" fontId="21" fillId="33" borderId="14" xfId="52" applyFont="1" applyFill="1" applyBorder="1" applyAlignment="1" applyProtection="1">
      <alignment horizontal="center" vertical="center" wrapText="1"/>
      <protection/>
    </xf>
    <xf numFmtId="0" fontId="21" fillId="33" borderId="16" xfId="52" applyFont="1" applyFill="1" applyBorder="1" applyAlignment="1" applyProtection="1">
      <alignment horizontal="center" vertical="center" wrapText="1"/>
      <protection/>
    </xf>
    <xf numFmtId="0" fontId="21" fillId="33" borderId="17" xfId="52" applyFont="1" applyFill="1" applyBorder="1" applyAlignment="1" applyProtection="1">
      <alignment horizontal="center" vertical="center" wrapText="1"/>
      <protection/>
    </xf>
    <xf numFmtId="0" fontId="20" fillId="33" borderId="16" xfId="52" applyFont="1" applyFill="1" applyBorder="1" applyAlignment="1" applyProtection="1">
      <alignment horizontal="center" vertical="center" wrapText="1"/>
      <protection/>
    </xf>
    <xf numFmtId="0" fontId="20" fillId="33" borderId="17" xfId="52" applyFont="1" applyFill="1" applyBorder="1" applyAlignment="1" applyProtection="1">
      <alignment horizontal="center" vertical="center" wrapText="1"/>
      <protection/>
    </xf>
    <xf numFmtId="0" fontId="3" fillId="33" borderId="10" xfId="52" applyFont="1" applyFill="1" applyBorder="1" applyAlignment="1" applyProtection="1">
      <alignment horizontal="center" vertical="center" wrapText="1"/>
      <protection/>
    </xf>
    <xf numFmtId="0" fontId="2" fillId="33" borderId="10" xfId="52" applyFont="1" applyFill="1" applyBorder="1" applyAlignment="1" applyProtection="1">
      <alignment horizontal="center" vertical="center"/>
      <protection/>
    </xf>
    <xf numFmtId="0" fontId="2" fillId="33" borderId="10" xfId="52" applyFont="1" applyFill="1" applyBorder="1" applyAlignment="1" applyProtection="1">
      <alignment horizontal="center" vertical="center" wrapText="1"/>
      <protection/>
    </xf>
    <xf numFmtId="0" fontId="2" fillId="33" borderId="10" xfId="52" applyFont="1" applyFill="1" applyBorder="1" applyAlignment="1" applyProtection="1">
      <alignment horizontal="left" vertical="center" wrapText="1"/>
      <protection/>
    </xf>
    <xf numFmtId="0" fontId="3" fillId="33" borderId="10" xfId="52" applyFont="1" applyFill="1" applyBorder="1" applyAlignment="1" applyProtection="1">
      <alignment horizontal="left" vertical="center" wrapText="1"/>
      <protection/>
    </xf>
    <xf numFmtId="0" fontId="17" fillId="0" borderId="0" xfId="52" applyFont="1" applyFill="1" applyBorder="1" applyAlignment="1" applyProtection="1">
      <alignment horizontal="center" vertical="center" wrapText="1"/>
      <protection/>
    </xf>
    <xf numFmtId="0" fontId="17" fillId="33" borderId="20" xfId="52" applyFont="1" applyFill="1" applyBorder="1" applyAlignment="1" applyProtection="1">
      <alignment horizontal="center" vertical="center" wrapText="1"/>
      <protection/>
    </xf>
    <xf numFmtId="0" fontId="17" fillId="33" borderId="21" xfId="52" applyFont="1" applyFill="1" applyBorder="1" applyAlignment="1" applyProtection="1">
      <alignment horizontal="center" vertical="center" wrapText="1"/>
      <protection/>
    </xf>
    <xf numFmtId="0" fontId="17" fillId="33" borderId="15" xfId="52" applyFont="1" applyFill="1" applyBorder="1" applyAlignment="1" applyProtection="1">
      <alignment horizontal="center" vertical="center" wrapText="1"/>
      <protection/>
    </xf>
    <xf numFmtId="0" fontId="9" fillId="0" borderId="12" xfId="52" applyFont="1" applyFill="1" applyBorder="1" applyAlignment="1" applyProtection="1">
      <alignment horizontal="center" wrapText="1"/>
      <protection/>
    </xf>
    <xf numFmtId="0" fontId="17" fillId="0" borderId="12" xfId="52" applyFont="1" applyFill="1" applyBorder="1" applyAlignment="1" applyProtection="1">
      <alignment horizont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5.emf" /><Relationship Id="rId3" Type="http://schemas.openxmlformats.org/officeDocument/2006/relationships/image" Target="../media/image4.emf" /><Relationship Id="rId4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5</xdr:row>
      <xdr:rowOff>95250</xdr:rowOff>
    </xdr:from>
    <xdr:to>
      <xdr:col>0</xdr:col>
      <xdr:colOff>1485900</xdr:colOff>
      <xdr:row>7</xdr:row>
      <xdr:rowOff>85725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590675"/>
          <a:ext cx="1285875" cy="4191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12</xdr:col>
      <xdr:colOff>590550</xdr:colOff>
      <xdr:row>8</xdr:row>
      <xdr:rowOff>57150</xdr:rowOff>
    </xdr:from>
    <xdr:to>
      <xdr:col>14</xdr:col>
      <xdr:colOff>0</xdr:colOff>
      <xdr:row>11</xdr:row>
      <xdr:rowOff>38100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10800" y="2133600"/>
          <a:ext cx="1285875" cy="428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200025</xdr:colOff>
      <xdr:row>8</xdr:row>
      <xdr:rowOff>57150</xdr:rowOff>
    </xdr:from>
    <xdr:to>
      <xdr:col>0</xdr:col>
      <xdr:colOff>1485900</xdr:colOff>
      <xdr:row>11</xdr:row>
      <xdr:rowOff>38100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0025" y="2133600"/>
          <a:ext cx="1285875" cy="428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12</xdr:col>
      <xdr:colOff>590550</xdr:colOff>
      <xdr:row>5</xdr:row>
      <xdr:rowOff>95250</xdr:rowOff>
    </xdr:from>
    <xdr:to>
      <xdr:col>14</xdr:col>
      <xdr:colOff>0</xdr:colOff>
      <xdr:row>7</xdr:row>
      <xdr:rowOff>104775</xdr:rowOff>
    </xdr:to>
    <xdr:pic>
      <xdr:nvPicPr>
        <xdr:cNvPr id="4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210800" y="1590675"/>
          <a:ext cx="1285875" cy="4381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9525</xdr:colOff>
      <xdr:row>0</xdr:row>
      <xdr:rowOff>0</xdr:rowOff>
    </xdr:from>
    <xdr:to>
      <xdr:col>7</xdr:col>
      <xdr:colOff>104775</xdr:colOff>
      <xdr:row>0</xdr:row>
      <xdr:rowOff>304800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48650" y="0"/>
          <a:ext cx="1314450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9.243\&#1086;&#1073;&#1097;&#1080;&#1077;%20&#1087;&#1088;&#1086;&#1077;&#1082;&#1090;&#1099;\&#1044;&#1086;&#1082;&#1091;&#1084;&#1077;&#1085;&#1090;&#1099;\&#1060;&#1086;&#1088;&#1084;&#1072;%201-&#1055;&#1057;\&#1048;&#1085;&#1089;&#1090;&#1088;&#1091;&#1084;&#1077;&#1085;&#1090;&#1072;&#1088;&#1080;&#1081;\&#1060;&#1086;&#1088;&#1084;&#1072;%20&#1086;%20&#1088;&#1077;&#1075;&#1080;&#1089;&#1090;&#1088;&#1072;&#1094;&#1080;&#1080;%20&#1087;&#1088;&#1072;&#1074;&#1072;%20&#1089;&#1086;&#1073;&#1089;&#1090;&#1074;&#1077;&#1085;&#1085;&#1086;&#1089;&#1090;&#10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90215"/>
      <sheetName val="Субъекты_РФ"/>
      <sheetName val="Площадь_УЛ"/>
    </sheetNames>
    <sheetDataSet>
      <sheetData sheetId="1">
        <row r="2">
          <cell r="C2" t="str">
            <v>Алтайский край</v>
          </cell>
          <cell r="D2" t="str">
            <v>17</v>
          </cell>
          <cell r="E2" t="str">
            <v>055</v>
          </cell>
        </row>
        <row r="3">
          <cell r="C3" t="str">
            <v>Амурская область</v>
          </cell>
          <cell r="D3" t="str">
            <v>23</v>
          </cell>
          <cell r="E3" t="str">
            <v>068</v>
          </cell>
        </row>
        <row r="4">
          <cell r="C4" t="str">
            <v>Архангельская область</v>
          </cell>
          <cell r="D4" t="str">
            <v>24</v>
          </cell>
          <cell r="E4" t="str">
            <v>001</v>
          </cell>
        </row>
        <row r="5">
          <cell r="C5" t="str">
            <v>Астраханская область</v>
          </cell>
          <cell r="D5" t="str">
            <v>25</v>
          </cell>
          <cell r="E5" t="str">
            <v>032</v>
          </cell>
        </row>
        <row r="6">
          <cell r="C6" t="str">
            <v>Белгородская область</v>
          </cell>
          <cell r="D6" t="str">
            <v>26</v>
          </cell>
          <cell r="E6" t="str">
            <v>027</v>
          </cell>
        </row>
        <row r="7">
          <cell r="C7" t="str">
            <v>Брянская область</v>
          </cell>
          <cell r="D7" t="str">
            <v>27</v>
          </cell>
          <cell r="E7" t="str">
            <v>009</v>
          </cell>
        </row>
        <row r="8">
          <cell r="C8" t="str">
            <v>Владимирская область</v>
          </cell>
          <cell r="D8" t="str">
            <v>28</v>
          </cell>
          <cell r="E8" t="str">
            <v>010</v>
          </cell>
        </row>
        <row r="9">
          <cell r="C9" t="str">
            <v>Волгоградская область</v>
          </cell>
          <cell r="D9" t="str">
            <v>29</v>
          </cell>
          <cell r="E9" t="str">
            <v>033</v>
          </cell>
        </row>
        <row r="10">
          <cell r="C10" t="str">
            <v>Вологодская область</v>
          </cell>
          <cell r="D10" t="str">
            <v>30</v>
          </cell>
          <cell r="E10" t="str">
            <v>002</v>
          </cell>
        </row>
        <row r="11">
          <cell r="C11" t="str">
            <v>Воронежская область</v>
          </cell>
          <cell r="D11" t="str">
            <v>31</v>
          </cell>
          <cell r="E11" t="str">
            <v>028</v>
          </cell>
        </row>
        <row r="12">
          <cell r="C12" t="str">
            <v>Еврейская автономная область</v>
          </cell>
          <cell r="D12" t="str">
            <v>78</v>
          </cell>
          <cell r="E12" t="str">
            <v>096</v>
          </cell>
        </row>
        <row r="13">
          <cell r="C13" t="str">
            <v>Забайкальский край</v>
          </cell>
          <cell r="D13" t="str">
            <v>91</v>
          </cell>
          <cell r="E13" t="str">
            <v>063</v>
          </cell>
        </row>
        <row r="14">
          <cell r="C14" t="str">
            <v>Ивановская область</v>
          </cell>
          <cell r="D14" t="str">
            <v>33</v>
          </cell>
          <cell r="E14" t="str">
            <v>011</v>
          </cell>
        </row>
        <row r="15">
          <cell r="C15" t="str">
            <v>Иркутская область</v>
          </cell>
          <cell r="D15" t="str">
            <v>34</v>
          </cell>
          <cell r="E15" t="str">
            <v>062</v>
          </cell>
        </row>
        <row r="16">
          <cell r="C16" t="str">
            <v>Кабардино-Балкарская Республика</v>
          </cell>
          <cell r="D16" t="str">
            <v>04</v>
          </cell>
          <cell r="E16" t="str">
            <v>044</v>
          </cell>
        </row>
        <row r="17">
          <cell r="C17" t="str">
            <v>Калининградская область</v>
          </cell>
          <cell r="D17" t="str">
            <v>35</v>
          </cell>
          <cell r="E17" t="str">
            <v>073</v>
          </cell>
        </row>
        <row r="18">
          <cell r="C18" t="str">
            <v>Калужская область</v>
          </cell>
          <cell r="D18" t="str">
            <v>37</v>
          </cell>
          <cell r="E18" t="str">
            <v>013</v>
          </cell>
        </row>
        <row r="19">
          <cell r="C19" t="str">
            <v>Камчатский край</v>
          </cell>
          <cell r="D19" t="str">
            <v>38</v>
          </cell>
          <cell r="E19" t="str">
            <v>069</v>
          </cell>
        </row>
        <row r="20">
          <cell r="C20" t="str">
            <v>Карачаево-Черкесская Республика</v>
          </cell>
          <cell r="D20" t="str">
            <v>79</v>
          </cell>
          <cell r="E20" t="str">
            <v>088</v>
          </cell>
        </row>
        <row r="21">
          <cell r="C21" t="str">
            <v>Кемеровская область</v>
          </cell>
          <cell r="D21" t="str">
            <v>39</v>
          </cell>
          <cell r="E21" t="str">
            <v>056</v>
          </cell>
        </row>
        <row r="22">
          <cell r="C22" t="str">
            <v>Кировская область</v>
          </cell>
          <cell r="D22" t="str">
            <v>40</v>
          </cell>
          <cell r="E22" t="str">
            <v>023</v>
          </cell>
        </row>
        <row r="23">
          <cell r="C23" t="str">
            <v>Костромская область</v>
          </cell>
          <cell r="D23" t="str">
            <v>41</v>
          </cell>
          <cell r="E23" t="str">
            <v>014</v>
          </cell>
        </row>
        <row r="24">
          <cell r="C24" t="str">
            <v>Краснодарский край</v>
          </cell>
          <cell r="D24" t="str">
            <v>18</v>
          </cell>
          <cell r="E24" t="str">
            <v>040</v>
          </cell>
        </row>
        <row r="25">
          <cell r="C25" t="str">
            <v>Красноярский край</v>
          </cell>
          <cell r="D25" t="str">
            <v>19</v>
          </cell>
          <cell r="E25" t="str">
            <v>061</v>
          </cell>
        </row>
        <row r="26">
          <cell r="C26" t="str">
            <v>Курганская область</v>
          </cell>
          <cell r="D26" t="str">
            <v>43</v>
          </cell>
          <cell r="E26" t="str">
            <v>047</v>
          </cell>
        </row>
        <row r="27">
          <cell r="C27" t="str">
            <v>Курская область</v>
          </cell>
          <cell r="D27" t="str">
            <v>44</v>
          </cell>
          <cell r="E27" t="str">
            <v>029</v>
          </cell>
        </row>
        <row r="28">
          <cell r="C28" t="str">
            <v>Ленинградская область</v>
          </cell>
          <cell r="D28" t="str">
            <v>45</v>
          </cell>
          <cell r="E28" t="str">
            <v>006</v>
          </cell>
        </row>
        <row r="29">
          <cell r="C29" t="str">
            <v>Липецкая область</v>
          </cell>
          <cell r="D29" t="str">
            <v>46</v>
          </cell>
          <cell r="E29" t="str">
            <v>030</v>
          </cell>
        </row>
        <row r="30">
          <cell r="C30" t="str">
            <v>Магаданская область</v>
          </cell>
          <cell r="D30" t="str">
            <v>47</v>
          </cell>
          <cell r="E30" t="str">
            <v>070</v>
          </cell>
        </row>
        <row r="31">
          <cell r="C31" t="str">
            <v>Московская область</v>
          </cell>
          <cell r="D31" t="str">
            <v>48</v>
          </cell>
          <cell r="E31" t="str">
            <v>016</v>
          </cell>
        </row>
        <row r="32">
          <cell r="C32" t="str">
            <v>Мурманская область</v>
          </cell>
          <cell r="D32" t="str">
            <v>49</v>
          </cell>
          <cell r="E32" t="str">
            <v>003</v>
          </cell>
        </row>
        <row r="33">
          <cell r="C33" t="str">
            <v>Ненецкий автономный округ</v>
          </cell>
          <cell r="D33" t="str">
            <v>84</v>
          </cell>
          <cell r="E33" t="str">
            <v>199</v>
          </cell>
        </row>
        <row r="34">
          <cell r="C34" t="str">
            <v>Нижегородская область</v>
          </cell>
          <cell r="D34" t="str">
            <v>32</v>
          </cell>
          <cell r="E34" t="str">
            <v>022</v>
          </cell>
        </row>
        <row r="35">
          <cell r="C35" t="str">
            <v>Новгородская область</v>
          </cell>
          <cell r="D35" t="str">
            <v>50</v>
          </cell>
          <cell r="E35" t="str">
            <v>007</v>
          </cell>
        </row>
        <row r="36">
          <cell r="C36" t="str">
            <v>Новосибирская область</v>
          </cell>
          <cell r="D36" t="str">
            <v>51</v>
          </cell>
          <cell r="E36" t="str">
            <v>057</v>
          </cell>
        </row>
        <row r="37">
          <cell r="C37" t="str">
            <v>Омская область</v>
          </cell>
          <cell r="D37" t="str">
            <v>52</v>
          </cell>
          <cell r="E37" t="str">
            <v>058</v>
          </cell>
        </row>
        <row r="38">
          <cell r="C38" t="str">
            <v>Оренбургская область</v>
          </cell>
          <cell r="D38" t="str">
            <v>53</v>
          </cell>
          <cell r="E38" t="str">
            <v>048</v>
          </cell>
        </row>
        <row r="39">
          <cell r="C39" t="str">
            <v>Орловская область</v>
          </cell>
          <cell r="D39" t="str">
            <v>54</v>
          </cell>
          <cell r="E39" t="str">
            <v>017</v>
          </cell>
        </row>
        <row r="40">
          <cell r="C40" t="str">
            <v>Пензенская область</v>
          </cell>
          <cell r="D40" t="str">
            <v>55</v>
          </cell>
          <cell r="E40" t="str">
            <v>035</v>
          </cell>
        </row>
        <row r="41">
          <cell r="C41" t="str">
            <v>Пермский край</v>
          </cell>
          <cell r="D41" t="str">
            <v>56</v>
          </cell>
          <cell r="E41" t="str">
            <v>050</v>
          </cell>
        </row>
        <row r="42">
          <cell r="C42" t="str">
            <v>Приморский край</v>
          </cell>
          <cell r="D42" t="str">
            <v>20</v>
          </cell>
          <cell r="E42" t="str">
            <v>066</v>
          </cell>
        </row>
        <row r="43">
          <cell r="C43" t="str">
            <v>Псковская область</v>
          </cell>
          <cell r="D43" t="str">
            <v>57</v>
          </cell>
          <cell r="E43" t="str">
            <v>008</v>
          </cell>
        </row>
        <row r="44">
          <cell r="C44" t="str">
            <v>Республика Адыгея (Адыгея)</v>
          </cell>
          <cell r="D44" t="str">
            <v>76</v>
          </cell>
          <cell r="E44" t="str">
            <v>086</v>
          </cell>
        </row>
        <row r="45">
          <cell r="C45" t="str">
            <v>Республика Алтай</v>
          </cell>
          <cell r="D45" t="str">
            <v>77</v>
          </cell>
          <cell r="E45" t="str">
            <v>084</v>
          </cell>
        </row>
        <row r="46">
          <cell r="C46" t="str">
            <v>Республика Башкортостан</v>
          </cell>
          <cell r="D46" t="str">
            <v>01</v>
          </cell>
          <cell r="E46" t="str">
            <v>053</v>
          </cell>
        </row>
        <row r="47">
          <cell r="C47" t="str">
            <v>Республика Бурятия</v>
          </cell>
          <cell r="D47" t="str">
            <v>02</v>
          </cell>
          <cell r="E47" t="str">
            <v>064</v>
          </cell>
        </row>
        <row r="48">
          <cell r="C48" t="str">
            <v>Республика Дагестан</v>
          </cell>
          <cell r="D48" t="str">
            <v>03</v>
          </cell>
          <cell r="E48" t="str">
            <v>043</v>
          </cell>
        </row>
        <row r="49">
          <cell r="C49" t="str">
            <v>Республика Ингушетия</v>
          </cell>
          <cell r="D49" t="str">
            <v>14</v>
          </cell>
          <cell r="E49" t="str">
            <v>094</v>
          </cell>
        </row>
        <row r="50">
          <cell r="C50" t="str">
            <v>Республика Калмыкия</v>
          </cell>
          <cell r="D50" t="str">
            <v>05</v>
          </cell>
          <cell r="E50" t="str">
            <v>038</v>
          </cell>
        </row>
        <row r="51">
          <cell r="C51" t="str">
            <v>Республика Карелия</v>
          </cell>
          <cell r="D51" t="str">
            <v>06</v>
          </cell>
          <cell r="E51" t="str">
            <v>004</v>
          </cell>
        </row>
        <row r="52">
          <cell r="C52" t="str">
            <v>Республика Коми</v>
          </cell>
          <cell r="D52" t="str">
            <v>07</v>
          </cell>
          <cell r="E52" t="str">
            <v>005</v>
          </cell>
        </row>
        <row r="53">
          <cell r="C53" t="str">
            <v>Республика Марий Эл</v>
          </cell>
          <cell r="D53" t="str">
            <v>08</v>
          </cell>
          <cell r="E53" t="str">
            <v>024</v>
          </cell>
        </row>
        <row r="54">
          <cell r="C54" t="str">
            <v>Республика Мордовия</v>
          </cell>
          <cell r="D54" t="str">
            <v>09</v>
          </cell>
          <cell r="E54" t="str">
            <v>025</v>
          </cell>
        </row>
        <row r="55">
          <cell r="C55" t="str">
            <v>Республика Саха (Якутия)</v>
          </cell>
          <cell r="D55" t="str">
            <v>16</v>
          </cell>
          <cell r="E55" t="str">
            <v>072</v>
          </cell>
        </row>
        <row r="56">
          <cell r="C56" t="str">
            <v>Республика Северная Осетия - Алания</v>
          </cell>
          <cell r="D56" t="str">
            <v>10</v>
          </cell>
          <cell r="E56" t="str">
            <v>045</v>
          </cell>
        </row>
        <row r="57">
          <cell r="C57" t="str">
            <v>Республика Татарстан (Татарстан)</v>
          </cell>
          <cell r="D57" t="str">
            <v>11</v>
          </cell>
          <cell r="E57" t="str">
            <v>039</v>
          </cell>
        </row>
        <row r="58">
          <cell r="C58" t="str">
            <v>Республика Тыва</v>
          </cell>
          <cell r="D58" t="str">
            <v>12</v>
          </cell>
          <cell r="E58" t="str">
            <v>065</v>
          </cell>
        </row>
        <row r="59">
          <cell r="C59" t="str">
            <v>Республика Хакасия</v>
          </cell>
          <cell r="D59" t="str">
            <v>80</v>
          </cell>
          <cell r="E59" t="str">
            <v>085</v>
          </cell>
        </row>
        <row r="60">
          <cell r="C60" t="str">
            <v>Ростовская область</v>
          </cell>
          <cell r="D60" t="str">
            <v>58</v>
          </cell>
          <cell r="E60" t="str">
            <v>042</v>
          </cell>
        </row>
        <row r="61">
          <cell r="C61" t="str">
            <v>Рязанская область</v>
          </cell>
          <cell r="D61" t="str">
            <v>59</v>
          </cell>
          <cell r="E61" t="str">
            <v>018</v>
          </cell>
        </row>
        <row r="62">
          <cell r="C62" t="str">
            <v>Самарская область</v>
          </cell>
          <cell r="D62" t="str">
            <v>42</v>
          </cell>
          <cell r="E62" t="str">
            <v>034</v>
          </cell>
        </row>
        <row r="63">
          <cell r="C63" t="str">
            <v>Саратовская область</v>
          </cell>
          <cell r="D63" t="str">
            <v>60</v>
          </cell>
          <cell r="E63" t="str">
            <v>036</v>
          </cell>
        </row>
        <row r="64">
          <cell r="C64" t="str">
            <v>Сахалинская область</v>
          </cell>
          <cell r="D64" t="str">
            <v>61</v>
          </cell>
          <cell r="E64" t="str">
            <v>071</v>
          </cell>
        </row>
        <row r="65">
          <cell r="C65" t="str">
            <v>Свердловская область</v>
          </cell>
          <cell r="D65" t="str">
            <v>62</v>
          </cell>
          <cell r="E65" t="str">
            <v>051</v>
          </cell>
        </row>
        <row r="66">
          <cell r="C66" t="str">
            <v>Смоленская область</v>
          </cell>
          <cell r="D66" t="str">
            <v>63</v>
          </cell>
          <cell r="E66" t="str">
            <v>019</v>
          </cell>
        </row>
        <row r="67">
          <cell r="C67" t="str">
            <v>Ставропольский край</v>
          </cell>
          <cell r="D67" t="str">
            <v>21</v>
          </cell>
          <cell r="E67" t="str">
            <v>041</v>
          </cell>
        </row>
        <row r="68">
          <cell r="C68" t="str">
            <v>Тамбовская область</v>
          </cell>
          <cell r="D68" t="str">
            <v>64</v>
          </cell>
          <cell r="E68" t="str">
            <v>031</v>
          </cell>
        </row>
        <row r="69">
          <cell r="C69" t="str">
            <v>Тверская область</v>
          </cell>
          <cell r="D69" t="str">
            <v>36</v>
          </cell>
          <cell r="E69" t="str">
            <v>012</v>
          </cell>
        </row>
        <row r="70">
          <cell r="C70" t="str">
            <v>Томская область</v>
          </cell>
          <cell r="D70" t="str">
            <v>65</v>
          </cell>
          <cell r="E70" t="str">
            <v>059</v>
          </cell>
        </row>
        <row r="71">
          <cell r="C71" t="str">
            <v>Тульская область</v>
          </cell>
          <cell r="D71" t="str">
            <v>66</v>
          </cell>
          <cell r="E71" t="str">
            <v>020</v>
          </cell>
        </row>
        <row r="72">
          <cell r="C72" t="str">
            <v>Тюменская область</v>
          </cell>
          <cell r="D72" t="str">
            <v>67</v>
          </cell>
          <cell r="E72" t="str">
            <v>060</v>
          </cell>
        </row>
        <row r="73">
          <cell r="C73" t="str">
            <v>Удмуртская Республика</v>
          </cell>
          <cell r="D73" t="str">
            <v>13</v>
          </cell>
          <cell r="E73" t="str">
            <v>054</v>
          </cell>
        </row>
        <row r="74">
          <cell r="C74" t="str">
            <v>Ульяновская область</v>
          </cell>
          <cell r="D74" t="str">
            <v>68</v>
          </cell>
          <cell r="E74" t="str">
            <v>037</v>
          </cell>
        </row>
        <row r="75">
          <cell r="C75" t="str">
            <v>Хабаровский край</v>
          </cell>
          <cell r="D75" t="str">
            <v>22</v>
          </cell>
          <cell r="E75" t="str">
            <v>067</v>
          </cell>
        </row>
        <row r="76">
          <cell r="C76" t="str">
            <v>Ханты-Мансийский автономный округ - Югра</v>
          </cell>
          <cell r="D76" t="str">
            <v>87</v>
          </cell>
          <cell r="E76" t="str">
            <v>093</v>
          </cell>
        </row>
        <row r="77">
          <cell r="C77" t="str">
            <v>Челябинская область</v>
          </cell>
          <cell r="D77" t="str">
            <v>69</v>
          </cell>
          <cell r="E77" t="str">
            <v>052</v>
          </cell>
        </row>
        <row r="78">
          <cell r="C78" t="str">
            <v>Чеченская Республика</v>
          </cell>
          <cell r="D78" t="str">
            <v>94</v>
          </cell>
          <cell r="E78" t="str">
            <v>046</v>
          </cell>
        </row>
        <row r="79">
          <cell r="C79" t="str">
            <v>Чувашская Республика - Чувашия</v>
          </cell>
          <cell r="D79" t="str">
            <v>15</v>
          </cell>
          <cell r="E79" t="str">
            <v>026</v>
          </cell>
        </row>
        <row r="80">
          <cell r="C80" t="str">
            <v>Чукотский автономный округ</v>
          </cell>
          <cell r="D80" t="str">
            <v>88</v>
          </cell>
          <cell r="E80" t="str">
            <v>089</v>
          </cell>
        </row>
        <row r="81">
          <cell r="C81" t="str">
            <v>Ямало-Ненецкий автономный округ</v>
          </cell>
          <cell r="D81" t="str">
            <v>90</v>
          </cell>
          <cell r="E81" t="str">
            <v>095</v>
          </cell>
        </row>
        <row r="82">
          <cell r="C82" t="str">
            <v>Ярославская область</v>
          </cell>
          <cell r="D82" t="str">
            <v>71</v>
          </cell>
          <cell r="E82" t="str">
            <v>021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1"/>
  <dimension ref="A1:S83"/>
  <sheetViews>
    <sheetView showZeros="0" tabSelected="1" zoomScaleSheetLayoutView="100" zoomScalePageLayoutView="0" workbookViewId="0" topLeftCell="A31">
      <selection activeCell="E85" sqref="E85"/>
    </sheetView>
  </sheetViews>
  <sheetFormatPr defaultColWidth="9.140625" defaultRowHeight="15"/>
  <cols>
    <col min="1" max="1" width="25.140625" style="17" customWidth="1"/>
    <col min="2" max="2" width="4.7109375" style="17" hidden="1" customWidth="1"/>
    <col min="3" max="3" width="13.7109375" style="17" customWidth="1"/>
    <col min="4" max="4" width="6.57421875" style="17" hidden="1" customWidth="1"/>
    <col min="5" max="5" width="17.7109375" style="17" customWidth="1"/>
    <col min="6" max="6" width="9.7109375" style="17" customWidth="1"/>
    <col min="7" max="7" width="15.7109375" style="17" customWidth="1"/>
    <col min="8" max="8" width="12.140625" style="17" customWidth="1"/>
    <col min="9" max="11" width="11.140625" style="17" customWidth="1"/>
    <col min="12" max="12" width="16.7109375" style="17" customWidth="1"/>
    <col min="13" max="13" width="13.57421875" style="17" customWidth="1"/>
    <col min="14" max="14" width="14.57421875" style="17" customWidth="1"/>
    <col min="15" max="15" width="4.00390625" style="17" customWidth="1"/>
    <col min="16" max="16" width="12.7109375" style="17" customWidth="1"/>
    <col min="17" max="17" width="3.28125" style="17" customWidth="1"/>
    <col min="18" max="18" width="14.421875" style="17" customWidth="1"/>
    <col min="19" max="19" width="14.57421875" style="17" customWidth="1"/>
    <col min="20" max="16384" width="9.140625" style="17" customWidth="1"/>
  </cols>
  <sheetData>
    <row r="1" spans="1:19" ht="8.25" customHeight="1">
      <c r="A1" s="14"/>
      <c r="B1" s="14"/>
      <c r="C1" s="14"/>
      <c r="D1" s="14"/>
      <c r="E1" s="14"/>
      <c r="F1" s="14"/>
      <c r="G1" s="14"/>
      <c r="H1" s="15"/>
      <c r="I1" s="15"/>
      <c r="J1" s="15"/>
      <c r="K1" s="15"/>
      <c r="L1" s="15"/>
      <c r="M1" s="15"/>
      <c r="N1" s="16"/>
      <c r="P1" s="117">
        <f>ROW(A73)</f>
        <v>73</v>
      </c>
      <c r="Q1" s="117">
        <v>1</v>
      </c>
      <c r="R1" s="109"/>
      <c r="S1" s="109"/>
    </row>
    <row r="2" spans="1:14" ht="40.5" customHeight="1">
      <c r="A2" s="163" t="s">
        <v>78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0" t="s">
        <v>80</v>
      </c>
      <c r="M2" s="160"/>
      <c r="N2" s="160"/>
    </row>
    <row r="3" spans="1:14" ht="15" customHeight="1">
      <c r="A3" s="163" t="s">
        <v>0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1" t="s">
        <v>1</v>
      </c>
      <c r="M3" s="161"/>
      <c r="N3" s="161"/>
    </row>
    <row r="4" spans="1:14" ht="41.25" customHeight="1">
      <c r="A4" s="164" t="s">
        <v>2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2" t="s">
        <v>79</v>
      </c>
      <c r="M4" s="162"/>
      <c r="N4" s="162"/>
    </row>
    <row r="5" spans="1:19" ht="12.75">
      <c r="A5" s="19"/>
      <c r="B5" s="19"/>
      <c r="C5" s="20"/>
      <c r="D5" s="20"/>
      <c r="E5" s="21" t="s">
        <v>3</v>
      </c>
      <c r="F5" s="22"/>
      <c r="P5" s="23"/>
      <c r="R5" s="23"/>
      <c r="S5" s="23"/>
    </row>
    <row r="6" spans="1:15" s="25" customFormat="1" ht="18">
      <c r="A6" s="165" t="s">
        <v>4</v>
      </c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24"/>
    </row>
    <row r="7" spans="1:11" ht="15.75">
      <c r="A7" s="26"/>
      <c r="B7" s="26"/>
      <c r="F7" s="122" t="s">
        <v>5</v>
      </c>
      <c r="G7" s="146" t="s">
        <v>27</v>
      </c>
      <c r="H7" s="146"/>
      <c r="I7" s="120">
        <v>2016</v>
      </c>
      <c r="J7" s="27" t="s">
        <v>6</v>
      </c>
      <c r="K7" s="27"/>
    </row>
    <row r="8" spans="1:15" s="30" customFormat="1" ht="12">
      <c r="A8" s="28"/>
      <c r="B8" s="28"/>
      <c r="C8" s="29"/>
      <c r="D8" s="29"/>
      <c r="F8" s="147" t="s">
        <v>7</v>
      </c>
      <c r="G8" s="148"/>
      <c r="H8" s="148"/>
      <c r="I8" s="148"/>
      <c r="J8" s="147"/>
      <c r="K8" s="31"/>
      <c r="O8" s="29"/>
    </row>
    <row r="9" spans="1:15" s="34" customFormat="1" ht="8.25">
      <c r="A9" s="32"/>
      <c r="B9" s="32"/>
      <c r="C9" s="33"/>
      <c r="D9" s="33"/>
      <c r="F9" s="35"/>
      <c r="G9" s="35"/>
      <c r="H9" s="35"/>
      <c r="I9" s="35"/>
      <c r="J9" s="35"/>
      <c r="K9" s="36"/>
      <c r="O9" s="33"/>
    </row>
    <row r="10" spans="1:19" s="39" customFormat="1" ht="15.75">
      <c r="A10" s="37"/>
      <c r="B10" s="37"/>
      <c r="C10" s="38"/>
      <c r="D10" s="38"/>
      <c r="F10" s="153" t="s">
        <v>91</v>
      </c>
      <c r="G10" s="153"/>
      <c r="H10" s="153"/>
      <c r="I10" s="153"/>
      <c r="J10" s="153"/>
      <c r="K10" s="40"/>
      <c r="P10" s="41"/>
      <c r="R10" s="41"/>
      <c r="S10" s="41"/>
    </row>
    <row r="11" spans="1:19" s="30" customFormat="1" ht="11.25">
      <c r="A11" s="19"/>
      <c r="B11" s="19"/>
      <c r="C11" s="20"/>
      <c r="D11" s="20"/>
      <c r="F11" s="148" t="s">
        <v>81</v>
      </c>
      <c r="G11" s="148"/>
      <c r="H11" s="148"/>
      <c r="I11" s="148"/>
      <c r="J11" s="148"/>
      <c r="K11" s="42"/>
      <c r="P11" s="43"/>
      <c r="R11" s="43"/>
      <c r="S11" s="43"/>
    </row>
    <row r="12" spans="1:17" s="34" customFormat="1" ht="9.75" customHeight="1">
      <c r="A12" s="44" t="s">
        <v>8</v>
      </c>
      <c r="B12" s="45"/>
      <c r="C12" s="33"/>
      <c r="D12" s="33"/>
      <c r="E12" s="33"/>
      <c r="F12" s="33"/>
      <c r="G12" s="33"/>
      <c r="O12" s="46"/>
      <c r="Q12" s="47"/>
    </row>
    <row r="13" spans="1:19" ht="15" customHeight="1">
      <c r="A13" s="154" t="s">
        <v>29</v>
      </c>
      <c r="B13" s="48"/>
      <c r="C13" s="156" t="s">
        <v>9</v>
      </c>
      <c r="D13" s="89"/>
      <c r="E13" s="158" t="s">
        <v>89</v>
      </c>
      <c r="F13" s="149" t="s">
        <v>50</v>
      </c>
      <c r="G13" s="141" t="s">
        <v>90</v>
      </c>
      <c r="H13" s="149" t="s">
        <v>10</v>
      </c>
      <c r="I13" s="150" t="s">
        <v>11</v>
      </c>
      <c r="J13" s="151"/>
      <c r="K13" s="152"/>
      <c r="L13" s="142" t="s">
        <v>12</v>
      </c>
      <c r="M13" s="142" t="s">
        <v>51</v>
      </c>
      <c r="N13" s="140" t="s">
        <v>52</v>
      </c>
      <c r="P13" s="139" t="s">
        <v>15</v>
      </c>
      <c r="R13" s="136" t="s">
        <v>15</v>
      </c>
      <c r="S13" s="137"/>
    </row>
    <row r="14" spans="1:19" ht="164.25" customHeight="1">
      <c r="A14" s="155"/>
      <c r="B14" s="49" t="s">
        <v>41</v>
      </c>
      <c r="C14" s="157"/>
      <c r="D14" s="90" t="s">
        <v>44</v>
      </c>
      <c r="E14" s="159"/>
      <c r="F14" s="149"/>
      <c r="G14" s="141"/>
      <c r="H14" s="149"/>
      <c r="I14" s="50" t="s">
        <v>13</v>
      </c>
      <c r="J14" s="51" t="s">
        <v>37</v>
      </c>
      <c r="K14" s="52" t="s">
        <v>14</v>
      </c>
      <c r="L14" s="142"/>
      <c r="M14" s="142"/>
      <c r="N14" s="140"/>
      <c r="P14" s="139"/>
      <c r="R14" s="138" t="s">
        <v>77</v>
      </c>
      <c r="S14" s="138" t="s">
        <v>82</v>
      </c>
    </row>
    <row r="15" spans="1:19" s="14" customFormat="1" ht="12.75" customHeight="1">
      <c r="A15" s="53" t="s">
        <v>16</v>
      </c>
      <c r="B15" s="53" t="s">
        <v>42</v>
      </c>
      <c r="C15" s="53">
        <v>1</v>
      </c>
      <c r="D15" s="54"/>
      <c r="E15" s="54">
        <v>2</v>
      </c>
      <c r="F15" s="53">
        <v>3</v>
      </c>
      <c r="G15" s="54">
        <v>4</v>
      </c>
      <c r="H15" s="53">
        <v>5</v>
      </c>
      <c r="I15" s="54">
        <v>6</v>
      </c>
      <c r="J15" s="53">
        <v>7</v>
      </c>
      <c r="K15" s="54">
        <v>8</v>
      </c>
      <c r="L15" s="53">
        <v>9</v>
      </c>
      <c r="M15" s="54">
        <v>10</v>
      </c>
      <c r="N15" s="53">
        <v>11</v>
      </c>
      <c r="P15" s="55" t="s">
        <v>17</v>
      </c>
      <c r="R15" s="138"/>
      <c r="S15" s="138"/>
    </row>
    <row r="16" spans="1:19" s="14" customFormat="1" ht="12.75" customHeight="1">
      <c r="A16" s="111" t="s">
        <v>76</v>
      </c>
      <c r="B16" s="111" t="s">
        <v>35</v>
      </c>
      <c r="C16" s="112">
        <f>C$17+C$31+C$45+C$59</f>
        <v>94923</v>
      </c>
      <c r="D16" s="111" t="s">
        <v>35</v>
      </c>
      <c r="E16" s="111" t="s">
        <v>35</v>
      </c>
      <c r="F16" s="111" t="s">
        <v>35</v>
      </c>
      <c r="G16" s="111" t="s">
        <v>35</v>
      </c>
      <c r="H16" s="112">
        <f>H$17+H$31+H$45+H$59</f>
        <v>95287</v>
      </c>
      <c r="I16" s="111" t="s">
        <v>35</v>
      </c>
      <c r="J16" s="111" t="s">
        <v>35</v>
      </c>
      <c r="K16" s="111" t="s">
        <v>35</v>
      </c>
      <c r="L16" s="111" t="s">
        <v>35</v>
      </c>
      <c r="M16" s="111" t="s">
        <v>35</v>
      </c>
      <c r="N16" s="111" t="s">
        <v>35</v>
      </c>
      <c r="P16" s="118">
        <f>IF($C16&gt;=$H16,0,$C16-$H16)</f>
        <v>-364</v>
      </c>
      <c r="R16" s="113">
        <v>180382</v>
      </c>
      <c r="S16" s="118">
        <f>IF($C16&lt;=$R16,0,$R16-$C16)</f>
        <v>0</v>
      </c>
    </row>
    <row r="17" spans="1:16" s="58" customFormat="1" ht="12.75" customHeight="1">
      <c r="A17" s="123" t="s">
        <v>92</v>
      </c>
      <c r="B17" s="126" t="s">
        <v>93</v>
      </c>
      <c r="C17" s="129">
        <v>23698</v>
      </c>
      <c r="D17" s="56" t="s">
        <v>35</v>
      </c>
      <c r="E17" s="56" t="s">
        <v>35</v>
      </c>
      <c r="F17" s="56" t="s">
        <v>35</v>
      </c>
      <c r="G17" s="56" t="s">
        <v>35</v>
      </c>
      <c r="H17" s="57">
        <f>SUM(H18:H30)</f>
        <v>23968</v>
      </c>
      <c r="I17" s="56" t="s">
        <v>35</v>
      </c>
      <c r="J17" s="56" t="s">
        <v>35</v>
      </c>
      <c r="K17" s="56" t="s">
        <v>35</v>
      </c>
      <c r="L17" s="56" t="s">
        <v>35</v>
      </c>
      <c r="M17" s="56" t="s">
        <v>35</v>
      </c>
      <c r="N17" s="56" t="s">
        <v>35</v>
      </c>
      <c r="P17" s="119">
        <f>IF($C17&gt;=$H17,0,$C17-$H17)</f>
        <v>-270</v>
      </c>
    </row>
    <row r="18" spans="1:16" ht="12.75" hidden="1">
      <c r="A18" s="124"/>
      <c r="B18" s="127"/>
      <c r="C18" s="130"/>
      <c r="D18" s="59" t="s">
        <v>54</v>
      </c>
      <c r="E18" s="59">
        <v>1</v>
      </c>
      <c r="F18" s="60" t="s">
        <v>35</v>
      </c>
      <c r="G18" s="60" t="s">
        <v>35</v>
      </c>
      <c r="H18" s="1"/>
      <c r="I18" s="2"/>
      <c r="J18" s="2"/>
      <c r="K18" s="3"/>
      <c r="L18" s="121"/>
      <c r="M18" s="121"/>
      <c r="N18" s="121"/>
      <c r="P18" s="91" t="s">
        <v>35</v>
      </c>
    </row>
    <row r="19" spans="1:16" ht="24">
      <c r="A19" s="124"/>
      <c r="B19" s="127"/>
      <c r="C19" s="130"/>
      <c r="D19" s="59" t="s">
        <v>55</v>
      </c>
      <c r="E19" s="59" t="s">
        <v>31</v>
      </c>
      <c r="F19" s="60" t="s">
        <v>30</v>
      </c>
      <c r="G19" s="60" t="s">
        <v>30</v>
      </c>
      <c r="H19" s="1">
        <v>23968</v>
      </c>
      <c r="I19" s="3">
        <v>42461</v>
      </c>
      <c r="J19" s="2">
        <v>42481</v>
      </c>
      <c r="K19" s="3">
        <v>42705</v>
      </c>
      <c r="L19" s="121" t="s">
        <v>103</v>
      </c>
      <c r="M19" s="121"/>
      <c r="N19" s="121"/>
      <c r="P19" s="91" t="s">
        <v>35</v>
      </c>
    </row>
    <row r="20" spans="1:16" ht="12.75" hidden="1">
      <c r="A20" s="124"/>
      <c r="B20" s="127"/>
      <c r="C20" s="130"/>
      <c r="D20" s="59" t="s">
        <v>56</v>
      </c>
      <c r="E20" s="59" t="s">
        <v>31</v>
      </c>
      <c r="F20" s="60" t="s">
        <v>30</v>
      </c>
      <c r="G20" s="60" t="s">
        <v>32</v>
      </c>
      <c r="H20" s="1"/>
      <c r="I20" s="3"/>
      <c r="J20" s="2"/>
      <c r="K20" s="3"/>
      <c r="L20" s="121"/>
      <c r="M20" s="121"/>
      <c r="N20" s="121"/>
      <c r="P20" s="91" t="s">
        <v>35</v>
      </c>
    </row>
    <row r="21" spans="1:16" ht="12.75" hidden="1">
      <c r="A21" s="124"/>
      <c r="B21" s="127"/>
      <c r="C21" s="130"/>
      <c r="D21" s="59" t="s">
        <v>57</v>
      </c>
      <c r="E21" s="59" t="s">
        <v>31</v>
      </c>
      <c r="F21" s="60" t="s">
        <v>30</v>
      </c>
      <c r="G21" s="60" t="s">
        <v>33</v>
      </c>
      <c r="H21" s="1"/>
      <c r="I21" s="3"/>
      <c r="J21" s="2"/>
      <c r="K21" s="3"/>
      <c r="L21" s="121"/>
      <c r="M21" s="121"/>
      <c r="N21" s="121"/>
      <c r="P21" s="91" t="s">
        <v>35</v>
      </c>
    </row>
    <row r="22" spans="1:16" ht="12.75" hidden="1">
      <c r="A22" s="124"/>
      <c r="B22" s="127"/>
      <c r="C22" s="130"/>
      <c r="D22" s="59" t="s">
        <v>58</v>
      </c>
      <c r="E22" s="59" t="s">
        <v>31</v>
      </c>
      <c r="F22" s="60" t="s">
        <v>30</v>
      </c>
      <c r="G22" s="60" t="s">
        <v>34</v>
      </c>
      <c r="H22" s="1"/>
      <c r="I22" s="3"/>
      <c r="J22" s="2"/>
      <c r="K22" s="3"/>
      <c r="L22" s="121"/>
      <c r="M22" s="121"/>
      <c r="N22" s="121"/>
      <c r="P22" s="91" t="s">
        <v>35</v>
      </c>
    </row>
    <row r="23" spans="1:16" ht="12.75" hidden="1">
      <c r="A23" s="124"/>
      <c r="B23" s="127"/>
      <c r="C23" s="130"/>
      <c r="D23" s="59" t="s">
        <v>59</v>
      </c>
      <c r="E23" s="59" t="s">
        <v>31</v>
      </c>
      <c r="F23" s="60" t="s">
        <v>32</v>
      </c>
      <c r="G23" s="60" t="s">
        <v>30</v>
      </c>
      <c r="H23" s="1"/>
      <c r="I23" s="3"/>
      <c r="J23" s="2"/>
      <c r="K23" s="3"/>
      <c r="L23" s="121"/>
      <c r="M23" s="121"/>
      <c r="N23" s="121"/>
      <c r="P23" s="91" t="s">
        <v>35</v>
      </c>
    </row>
    <row r="24" spans="1:16" ht="12.75" hidden="1">
      <c r="A24" s="124"/>
      <c r="B24" s="127"/>
      <c r="C24" s="130"/>
      <c r="D24" s="59" t="s">
        <v>60</v>
      </c>
      <c r="E24" s="59" t="s">
        <v>31</v>
      </c>
      <c r="F24" s="60" t="s">
        <v>32</v>
      </c>
      <c r="G24" s="60" t="s">
        <v>32</v>
      </c>
      <c r="H24" s="1"/>
      <c r="I24" s="3"/>
      <c r="J24" s="2"/>
      <c r="K24" s="3"/>
      <c r="L24" s="121"/>
      <c r="M24" s="121"/>
      <c r="N24" s="121"/>
      <c r="P24" s="91" t="s">
        <v>35</v>
      </c>
    </row>
    <row r="25" spans="1:16" ht="12.75" hidden="1">
      <c r="A25" s="124"/>
      <c r="B25" s="127"/>
      <c r="C25" s="130"/>
      <c r="D25" s="59" t="s">
        <v>61</v>
      </c>
      <c r="E25" s="59" t="s">
        <v>31</v>
      </c>
      <c r="F25" s="60" t="s">
        <v>32</v>
      </c>
      <c r="G25" s="60" t="s">
        <v>33</v>
      </c>
      <c r="H25" s="1"/>
      <c r="I25" s="3"/>
      <c r="J25" s="2"/>
      <c r="K25" s="3"/>
      <c r="L25" s="121"/>
      <c r="M25" s="121"/>
      <c r="N25" s="121"/>
      <c r="P25" s="91" t="s">
        <v>35</v>
      </c>
    </row>
    <row r="26" spans="1:16" ht="12.75" hidden="1">
      <c r="A26" s="124"/>
      <c r="B26" s="127"/>
      <c r="C26" s="130"/>
      <c r="D26" s="59" t="s">
        <v>62</v>
      </c>
      <c r="E26" s="59" t="s">
        <v>31</v>
      </c>
      <c r="F26" s="60" t="s">
        <v>32</v>
      </c>
      <c r="G26" s="60" t="s">
        <v>34</v>
      </c>
      <c r="H26" s="1"/>
      <c r="I26" s="3"/>
      <c r="J26" s="2"/>
      <c r="K26" s="3"/>
      <c r="L26" s="121"/>
      <c r="M26" s="121"/>
      <c r="N26" s="121"/>
      <c r="P26" s="91" t="s">
        <v>35</v>
      </c>
    </row>
    <row r="27" spans="1:16" ht="12.75" hidden="1">
      <c r="A27" s="124"/>
      <c r="B27" s="127"/>
      <c r="C27" s="130"/>
      <c r="D27" s="59" t="s">
        <v>63</v>
      </c>
      <c r="E27" s="59" t="s">
        <v>31</v>
      </c>
      <c r="F27" s="60" t="s">
        <v>33</v>
      </c>
      <c r="G27" s="60" t="s">
        <v>30</v>
      </c>
      <c r="H27" s="1"/>
      <c r="I27" s="3"/>
      <c r="J27" s="2"/>
      <c r="K27" s="3"/>
      <c r="L27" s="121"/>
      <c r="M27" s="121"/>
      <c r="N27" s="121"/>
      <c r="P27" s="91" t="s">
        <v>35</v>
      </c>
    </row>
    <row r="28" spans="1:16" ht="12.75" hidden="1">
      <c r="A28" s="124"/>
      <c r="B28" s="127"/>
      <c r="C28" s="130"/>
      <c r="D28" s="59" t="s">
        <v>64</v>
      </c>
      <c r="E28" s="59" t="s">
        <v>31</v>
      </c>
      <c r="F28" s="60" t="s">
        <v>33</v>
      </c>
      <c r="G28" s="60" t="s">
        <v>32</v>
      </c>
      <c r="H28" s="1"/>
      <c r="I28" s="3"/>
      <c r="J28" s="2"/>
      <c r="K28" s="3"/>
      <c r="L28" s="121"/>
      <c r="M28" s="121"/>
      <c r="N28" s="121"/>
      <c r="P28" s="91" t="s">
        <v>35</v>
      </c>
    </row>
    <row r="29" spans="1:16" ht="12.75" hidden="1">
      <c r="A29" s="124"/>
      <c r="B29" s="127"/>
      <c r="C29" s="130"/>
      <c r="D29" s="59" t="s">
        <v>65</v>
      </c>
      <c r="E29" s="59" t="s">
        <v>31</v>
      </c>
      <c r="F29" s="60" t="s">
        <v>33</v>
      </c>
      <c r="G29" s="60" t="s">
        <v>33</v>
      </c>
      <c r="H29" s="1"/>
      <c r="I29" s="3"/>
      <c r="J29" s="2"/>
      <c r="K29" s="3"/>
      <c r="L29" s="121"/>
      <c r="M29" s="121"/>
      <c r="N29" s="121"/>
      <c r="P29" s="91" t="s">
        <v>35</v>
      </c>
    </row>
    <row r="30" spans="1:16" ht="12.75" hidden="1">
      <c r="A30" s="125"/>
      <c r="B30" s="128"/>
      <c r="C30" s="131"/>
      <c r="D30" s="59" t="s">
        <v>66</v>
      </c>
      <c r="E30" s="59" t="s">
        <v>31</v>
      </c>
      <c r="F30" s="60" t="s">
        <v>33</v>
      </c>
      <c r="G30" s="60" t="s">
        <v>34</v>
      </c>
      <c r="H30" s="1"/>
      <c r="I30" s="3"/>
      <c r="J30" s="2"/>
      <c r="K30" s="3"/>
      <c r="L30" s="121"/>
      <c r="M30" s="121"/>
      <c r="N30" s="121"/>
      <c r="P30" s="91" t="s">
        <v>35</v>
      </c>
    </row>
    <row r="31" spans="1:16" s="58" customFormat="1" ht="12.75" customHeight="1">
      <c r="A31" s="123" t="s">
        <v>97</v>
      </c>
      <c r="B31" s="126" t="s">
        <v>98</v>
      </c>
      <c r="C31" s="129">
        <v>19490</v>
      </c>
      <c r="D31" s="56" t="s">
        <v>35</v>
      </c>
      <c r="E31" s="56" t="s">
        <v>35</v>
      </c>
      <c r="F31" s="56" t="s">
        <v>35</v>
      </c>
      <c r="G31" s="56" t="s">
        <v>35</v>
      </c>
      <c r="H31" s="57">
        <f>SUM(H32:H44)</f>
        <v>19490</v>
      </c>
      <c r="I31" s="56" t="s">
        <v>35</v>
      </c>
      <c r="J31" s="56" t="s">
        <v>35</v>
      </c>
      <c r="K31" s="56" t="s">
        <v>35</v>
      </c>
      <c r="L31" s="56" t="s">
        <v>35</v>
      </c>
      <c r="M31" s="56" t="s">
        <v>35</v>
      </c>
      <c r="N31" s="56" t="s">
        <v>35</v>
      </c>
      <c r="P31" s="119">
        <f>IF($C31&gt;=$H31,0,$C31-$H31)</f>
        <v>0</v>
      </c>
    </row>
    <row r="32" spans="1:16" ht="12.75" hidden="1">
      <c r="A32" s="124"/>
      <c r="B32" s="127"/>
      <c r="C32" s="130"/>
      <c r="D32" s="59" t="s">
        <v>54</v>
      </c>
      <c r="E32" s="59">
        <v>1</v>
      </c>
      <c r="F32" s="60" t="s">
        <v>35</v>
      </c>
      <c r="G32" s="60" t="s">
        <v>35</v>
      </c>
      <c r="H32" s="1"/>
      <c r="I32" s="2"/>
      <c r="J32" s="2"/>
      <c r="K32" s="3"/>
      <c r="L32" s="121"/>
      <c r="M32" s="121"/>
      <c r="N32" s="121"/>
      <c r="P32" s="91" t="s">
        <v>35</v>
      </c>
    </row>
    <row r="33" spans="1:16" ht="24">
      <c r="A33" s="124"/>
      <c r="B33" s="127"/>
      <c r="C33" s="130"/>
      <c r="D33" s="59" t="s">
        <v>55</v>
      </c>
      <c r="E33" s="59" t="s">
        <v>31</v>
      </c>
      <c r="F33" s="60" t="s">
        <v>30</v>
      </c>
      <c r="G33" s="60" t="s">
        <v>30</v>
      </c>
      <c r="H33" s="1">
        <v>19490</v>
      </c>
      <c r="I33" s="3">
        <v>42461</v>
      </c>
      <c r="J33" s="2">
        <v>42481</v>
      </c>
      <c r="K33" s="3">
        <v>42705</v>
      </c>
      <c r="L33" s="121" t="s">
        <v>103</v>
      </c>
      <c r="M33" s="121"/>
      <c r="N33" s="121"/>
      <c r="P33" s="91" t="s">
        <v>35</v>
      </c>
    </row>
    <row r="34" spans="1:16" ht="12.75" hidden="1">
      <c r="A34" s="124"/>
      <c r="B34" s="127"/>
      <c r="C34" s="130"/>
      <c r="D34" s="59" t="s">
        <v>56</v>
      </c>
      <c r="E34" s="59" t="s">
        <v>31</v>
      </c>
      <c r="F34" s="60" t="s">
        <v>30</v>
      </c>
      <c r="G34" s="60" t="s">
        <v>32</v>
      </c>
      <c r="H34" s="1"/>
      <c r="I34" s="3"/>
      <c r="J34" s="2"/>
      <c r="K34" s="3"/>
      <c r="L34" s="121"/>
      <c r="M34" s="121"/>
      <c r="N34" s="121"/>
      <c r="P34" s="91" t="s">
        <v>35</v>
      </c>
    </row>
    <row r="35" spans="1:16" ht="12.75" hidden="1">
      <c r="A35" s="124"/>
      <c r="B35" s="127"/>
      <c r="C35" s="130"/>
      <c r="D35" s="59" t="s">
        <v>57</v>
      </c>
      <c r="E35" s="59" t="s">
        <v>31</v>
      </c>
      <c r="F35" s="60" t="s">
        <v>30</v>
      </c>
      <c r="G35" s="60" t="s">
        <v>33</v>
      </c>
      <c r="H35" s="1"/>
      <c r="I35" s="3"/>
      <c r="J35" s="2"/>
      <c r="K35" s="3"/>
      <c r="L35" s="121"/>
      <c r="M35" s="121"/>
      <c r="N35" s="121"/>
      <c r="P35" s="91" t="s">
        <v>35</v>
      </c>
    </row>
    <row r="36" spans="1:16" ht="12.75" hidden="1">
      <c r="A36" s="124"/>
      <c r="B36" s="127"/>
      <c r="C36" s="130"/>
      <c r="D36" s="59" t="s">
        <v>58</v>
      </c>
      <c r="E36" s="59" t="s">
        <v>31</v>
      </c>
      <c r="F36" s="60" t="s">
        <v>30</v>
      </c>
      <c r="G36" s="60" t="s">
        <v>34</v>
      </c>
      <c r="H36" s="1"/>
      <c r="I36" s="3"/>
      <c r="J36" s="2"/>
      <c r="K36" s="3"/>
      <c r="L36" s="121"/>
      <c r="M36" s="121"/>
      <c r="N36" s="121"/>
      <c r="P36" s="91" t="s">
        <v>35</v>
      </c>
    </row>
    <row r="37" spans="1:16" ht="12.75" hidden="1">
      <c r="A37" s="124"/>
      <c r="B37" s="127"/>
      <c r="C37" s="130"/>
      <c r="D37" s="59" t="s">
        <v>59</v>
      </c>
      <c r="E37" s="59" t="s">
        <v>31</v>
      </c>
      <c r="F37" s="60" t="s">
        <v>32</v>
      </c>
      <c r="G37" s="60" t="s">
        <v>30</v>
      </c>
      <c r="H37" s="1"/>
      <c r="I37" s="3"/>
      <c r="J37" s="2"/>
      <c r="K37" s="3"/>
      <c r="L37" s="121"/>
      <c r="M37" s="121"/>
      <c r="N37" s="121"/>
      <c r="P37" s="91" t="s">
        <v>35</v>
      </c>
    </row>
    <row r="38" spans="1:16" ht="12.75" hidden="1">
      <c r="A38" s="124"/>
      <c r="B38" s="127"/>
      <c r="C38" s="130"/>
      <c r="D38" s="59" t="s">
        <v>60</v>
      </c>
      <c r="E38" s="59" t="s">
        <v>31</v>
      </c>
      <c r="F38" s="60" t="s">
        <v>32</v>
      </c>
      <c r="G38" s="60" t="s">
        <v>32</v>
      </c>
      <c r="H38" s="1"/>
      <c r="I38" s="3"/>
      <c r="J38" s="2"/>
      <c r="K38" s="3"/>
      <c r="L38" s="121"/>
      <c r="M38" s="121"/>
      <c r="N38" s="121"/>
      <c r="P38" s="91" t="s">
        <v>35</v>
      </c>
    </row>
    <row r="39" spans="1:16" ht="12.75" hidden="1">
      <c r="A39" s="124"/>
      <c r="B39" s="127"/>
      <c r="C39" s="130"/>
      <c r="D39" s="59" t="s">
        <v>61</v>
      </c>
      <c r="E39" s="59" t="s">
        <v>31</v>
      </c>
      <c r="F39" s="60" t="s">
        <v>32</v>
      </c>
      <c r="G39" s="60" t="s">
        <v>33</v>
      </c>
      <c r="H39" s="1"/>
      <c r="I39" s="3"/>
      <c r="J39" s="2"/>
      <c r="K39" s="3"/>
      <c r="L39" s="121"/>
      <c r="M39" s="121"/>
      <c r="N39" s="121"/>
      <c r="P39" s="91" t="s">
        <v>35</v>
      </c>
    </row>
    <row r="40" spans="1:16" ht="12.75" hidden="1">
      <c r="A40" s="124"/>
      <c r="B40" s="127"/>
      <c r="C40" s="130"/>
      <c r="D40" s="59" t="s">
        <v>62</v>
      </c>
      <c r="E40" s="59" t="s">
        <v>31</v>
      </c>
      <c r="F40" s="60" t="s">
        <v>32</v>
      </c>
      <c r="G40" s="60" t="s">
        <v>34</v>
      </c>
      <c r="H40" s="1"/>
      <c r="I40" s="3"/>
      <c r="J40" s="2"/>
      <c r="K40" s="3"/>
      <c r="L40" s="121"/>
      <c r="M40" s="121"/>
      <c r="N40" s="121"/>
      <c r="P40" s="91" t="s">
        <v>35</v>
      </c>
    </row>
    <row r="41" spans="1:16" ht="12.75" hidden="1">
      <c r="A41" s="124"/>
      <c r="B41" s="127"/>
      <c r="C41" s="130"/>
      <c r="D41" s="59" t="s">
        <v>63</v>
      </c>
      <c r="E41" s="59" t="s">
        <v>31</v>
      </c>
      <c r="F41" s="60" t="s">
        <v>33</v>
      </c>
      <c r="G41" s="60" t="s">
        <v>30</v>
      </c>
      <c r="H41" s="1"/>
      <c r="I41" s="3"/>
      <c r="J41" s="2"/>
      <c r="K41" s="3"/>
      <c r="L41" s="121"/>
      <c r="M41" s="121"/>
      <c r="N41" s="121"/>
      <c r="P41" s="91" t="s">
        <v>35</v>
      </c>
    </row>
    <row r="42" spans="1:16" ht="12.75" hidden="1">
      <c r="A42" s="124"/>
      <c r="B42" s="127"/>
      <c r="C42" s="130"/>
      <c r="D42" s="59" t="s">
        <v>64</v>
      </c>
      <c r="E42" s="59" t="s">
        <v>31</v>
      </c>
      <c r="F42" s="60" t="s">
        <v>33</v>
      </c>
      <c r="G42" s="60" t="s">
        <v>32</v>
      </c>
      <c r="H42" s="1"/>
      <c r="I42" s="3"/>
      <c r="J42" s="2"/>
      <c r="K42" s="3"/>
      <c r="L42" s="121"/>
      <c r="M42" s="121"/>
      <c r="N42" s="121"/>
      <c r="P42" s="91" t="s">
        <v>35</v>
      </c>
    </row>
    <row r="43" spans="1:16" ht="12.75" hidden="1">
      <c r="A43" s="124"/>
      <c r="B43" s="127"/>
      <c r="C43" s="130"/>
      <c r="D43" s="59" t="s">
        <v>65</v>
      </c>
      <c r="E43" s="59" t="s">
        <v>31</v>
      </c>
      <c r="F43" s="60" t="s">
        <v>33</v>
      </c>
      <c r="G43" s="60" t="s">
        <v>33</v>
      </c>
      <c r="H43" s="1"/>
      <c r="I43" s="3"/>
      <c r="J43" s="2"/>
      <c r="K43" s="3"/>
      <c r="L43" s="121"/>
      <c r="M43" s="121"/>
      <c r="N43" s="121"/>
      <c r="P43" s="91" t="s">
        <v>35</v>
      </c>
    </row>
    <row r="44" spans="1:16" ht="12.75" hidden="1">
      <c r="A44" s="125"/>
      <c r="B44" s="128"/>
      <c r="C44" s="131"/>
      <c r="D44" s="59" t="s">
        <v>66</v>
      </c>
      <c r="E44" s="59" t="s">
        <v>31</v>
      </c>
      <c r="F44" s="60" t="s">
        <v>33</v>
      </c>
      <c r="G44" s="60" t="s">
        <v>34</v>
      </c>
      <c r="H44" s="1"/>
      <c r="I44" s="3"/>
      <c r="J44" s="2"/>
      <c r="K44" s="3"/>
      <c r="L44" s="121"/>
      <c r="M44" s="121"/>
      <c r="N44" s="121"/>
      <c r="P44" s="91" t="s">
        <v>35</v>
      </c>
    </row>
    <row r="45" spans="1:16" s="58" customFormat="1" ht="12.75" customHeight="1">
      <c r="A45" s="123" t="s">
        <v>99</v>
      </c>
      <c r="B45" s="126" t="s">
        <v>100</v>
      </c>
      <c r="C45" s="129">
        <v>24916</v>
      </c>
      <c r="D45" s="56" t="s">
        <v>35</v>
      </c>
      <c r="E45" s="56" t="s">
        <v>35</v>
      </c>
      <c r="F45" s="56" t="s">
        <v>35</v>
      </c>
      <c r="G45" s="56" t="s">
        <v>35</v>
      </c>
      <c r="H45" s="57">
        <f>SUM(H46:H58)</f>
        <v>25010</v>
      </c>
      <c r="I45" s="56" t="s">
        <v>35</v>
      </c>
      <c r="J45" s="56" t="s">
        <v>35</v>
      </c>
      <c r="K45" s="56" t="s">
        <v>35</v>
      </c>
      <c r="L45" s="56" t="s">
        <v>35</v>
      </c>
      <c r="M45" s="56" t="s">
        <v>35</v>
      </c>
      <c r="N45" s="56" t="s">
        <v>35</v>
      </c>
      <c r="P45" s="119">
        <f>IF($C45&gt;=$H45,0,$C45-$H45)</f>
        <v>-94</v>
      </c>
    </row>
    <row r="46" spans="1:16" ht="12.75" hidden="1">
      <c r="A46" s="124"/>
      <c r="B46" s="127"/>
      <c r="C46" s="130"/>
      <c r="D46" s="59" t="s">
        <v>54</v>
      </c>
      <c r="E46" s="59">
        <v>1</v>
      </c>
      <c r="F46" s="60" t="s">
        <v>35</v>
      </c>
      <c r="G46" s="60" t="s">
        <v>35</v>
      </c>
      <c r="H46" s="1"/>
      <c r="I46" s="2"/>
      <c r="J46" s="2"/>
      <c r="K46" s="3"/>
      <c r="L46" s="121"/>
      <c r="M46" s="121"/>
      <c r="N46" s="121"/>
      <c r="P46" s="91" t="s">
        <v>35</v>
      </c>
    </row>
    <row r="47" spans="1:16" ht="24">
      <c r="A47" s="124"/>
      <c r="B47" s="127"/>
      <c r="C47" s="130"/>
      <c r="D47" s="59" t="s">
        <v>55</v>
      </c>
      <c r="E47" s="59" t="s">
        <v>31</v>
      </c>
      <c r="F47" s="60" t="s">
        <v>30</v>
      </c>
      <c r="G47" s="60" t="s">
        <v>30</v>
      </c>
      <c r="H47" s="1">
        <v>25010</v>
      </c>
      <c r="I47" s="3">
        <v>42461</v>
      </c>
      <c r="J47" s="2">
        <v>42481</v>
      </c>
      <c r="K47" s="3">
        <v>42705</v>
      </c>
      <c r="L47" s="121" t="s">
        <v>103</v>
      </c>
      <c r="M47" s="121"/>
      <c r="N47" s="121"/>
      <c r="P47" s="91" t="s">
        <v>35</v>
      </c>
    </row>
    <row r="48" spans="1:16" ht="12.75" hidden="1">
      <c r="A48" s="124"/>
      <c r="B48" s="127"/>
      <c r="C48" s="130"/>
      <c r="D48" s="59" t="s">
        <v>56</v>
      </c>
      <c r="E48" s="59" t="s">
        <v>31</v>
      </c>
      <c r="F48" s="60" t="s">
        <v>30</v>
      </c>
      <c r="G48" s="60" t="s">
        <v>32</v>
      </c>
      <c r="H48" s="1"/>
      <c r="I48" s="3"/>
      <c r="J48" s="2"/>
      <c r="K48" s="3"/>
      <c r="L48" s="121"/>
      <c r="M48" s="121"/>
      <c r="N48" s="121"/>
      <c r="P48" s="91" t="s">
        <v>35</v>
      </c>
    </row>
    <row r="49" spans="1:16" ht="12.75" hidden="1">
      <c r="A49" s="124"/>
      <c r="B49" s="127"/>
      <c r="C49" s="130"/>
      <c r="D49" s="59" t="s">
        <v>57</v>
      </c>
      <c r="E49" s="59" t="s">
        <v>31</v>
      </c>
      <c r="F49" s="60" t="s">
        <v>30</v>
      </c>
      <c r="G49" s="60" t="s">
        <v>33</v>
      </c>
      <c r="H49" s="1"/>
      <c r="I49" s="3"/>
      <c r="J49" s="2"/>
      <c r="K49" s="3"/>
      <c r="L49" s="121"/>
      <c r="M49" s="121"/>
      <c r="N49" s="121"/>
      <c r="P49" s="91" t="s">
        <v>35</v>
      </c>
    </row>
    <row r="50" spans="1:16" ht="12.75" hidden="1">
      <c r="A50" s="124"/>
      <c r="B50" s="127"/>
      <c r="C50" s="130"/>
      <c r="D50" s="59" t="s">
        <v>58</v>
      </c>
      <c r="E50" s="59" t="s">
        <v>31</v>
      </c>
      <c r="F50" s="60" t="s">
        <v>30</v>
      </c>
      <c r="G50" s="60" t="s">
        <v>34</v>
      </c>
      <c r="H50" s="1"/>
      <c r="I50" s="3"/>
      <c r="J50" s="2"/>
      <c r="K50" s="3"/>
      <c r="L50" s="121"/>
      <c r="M50" s="121"/>
      <c r="N50" s="121"/>
      <c r="P50" s="91" t="s">
        <v>35</v>
      </c>
    </row>
    <row r="51" spans="1:16" ht="12.75" hidden="1">
      <c r="A51" s="124"/>
      <c r="B51" s="127"/>
      <c r="C51" s="130"/>
      <c r="D51" s="59" t="s">
        <v>59</v>
      </c>
      <c r="E51" s="59" t="s">
        <v>31</v>
      </c>
      <c r="F51" s="60" t="s">
        <v>32</v>
      </c>
      <c r="G51" s="60" t="s">
        <v>30</v>
      </c>
      <c r="H51" s="1"/>
      <c r="I51" s="3"/>
      <c r="J51" s="2"/>
      <c r="K51" s="3"/>
      <c r="L51" s="121"/>
      <c r="M51" s="121"/>
      <c r="N51" s="121"/>
      <c r="P51" s="91" t="s">
        <v>35</v>
      </c>
    </row>
    <row r="52" spans="1:16" ht="12.75" hidden="1">
      <c r="A52" s="124"/>
      <c r="B52" s="127"/>
      <c r="C52" s="130"/>
      <c r="D52" s="59" t="s">
        <v>60</v>
      </c>
      <c r="E52" s="59" t="s">
        <v>31</v>
      </c>
      <c r="F52" s="60" t="s">
        <v>32</v>
      </c>
      <c r="G52" s="60" t="s">
        <v>32</v>
      </c>
      <c r="H52" s="1"/>
      <c r="I52" s="3"/>
      <c r="J52" s="2"/>
      <c r="K52" s="3"/>
      <c r="L52" s="121"/>
      <c r="M52" s="121"/>
      <c r="N52" s="121"/>
      <c r="P52" s="91" t="s">
        <v>35</v>
      </c>
    </row>
    <row r="53" spans="1:16" ht="12.75" hidden="1">
      <c r="A53" s="124"/>
      <c r="B53" s="127"/>
      <c r="C53" s="130"/>
      <c r="D53" s="59" t="s">
        <v>61</v>
      </c>
      <c r="E53" s="59" t="s">
        <v>31</v>
      </c>
      <c r="F53" s="60" t="s">
        <v>32</v>
      </c>
      <c r="G53" s="60" t="s">
        <v>33</v>
      </c>
      <c r="H53" s="1"/>
      <c r="I53" s="3"/>
      <c r="J53" s="2"/>
      <c r="K53" s="3"/>
      <c r="L53" s="121"/>
      <c r="M53" s="121"/>
      <c r="N53" s="121"/>
      <c r="P53" s="91" t="s">
        <v>35</v>
      </c>
    </row>
    <row r="54" spans="1:16" ht="12.75" hidden="1">
      <c r="A54" s="124"/>
      <c r="B54" s="127"/>
      <c r="C54" s="130"/>
      <c r="D54" s="59" t="s">
        <v>62</v>
      </c>
      <c r="E54" s="59" t="s">
        <v>31</v>
      </c>
      <c r="F54" s="60" t="s">
        <v>32</v>
      </c>
      <c r="G54" s="60" t="s">
        <v>34</v>
      </c>
      <c r="H54" s="1"/>
      <c r="I54" s="3"/>
      <c r="J54" s="2"/>
      <c r="K54" s="3"/>
      <c r="L54" s="121"/>
      <c r="M54" s="121"/>
      <c r="N54" s="121"/>
      <c r="P54" s="91" t="s">
        <v>35</v>
      </c>
    </row>
    <row r="55" spans="1:16" ht="12.75" hidden="1">
      <c r="A55" s="124"/>
      <c r="B55" s="127"/>
      <c r="C55" s="130"/>
      <c r="D55" s="59" t="s">
        <v>63</v>
      </c>
      <c r="E55" s="59" t="s">
        <v>31</v>
      </c>
      <c r="F55" s="60" t="s">
        <v>33</v>
      </c>
      <c r="G55" s="60" t="s">
        <v>30</v>
      </c>
      <c r="H55" s="1"/>
      <c r="I55" s="3"/>
      <c r="J55" s="2"/>
      <c r="K55" s="3"/>
      <c r="L55" s="121"/>
      <c r="M55" s="121"/>
      <c r="N55" s="121"/>
      <c r="P55" s="91" t="s">
        <v>35</v>
      </c>
    </row>
    <row r="56" spans="1:16" ht="12.75" hidden="1">
      <c r="A56" s="124"/>
      <c r="B56" s="127"/>
      <c r="C56" s="130"/>
      <c r="D56" s="59" t="s">
        <v>64</v>
      </c>
      <c r="E56" s="59" t="s">
        <v>31</v>
      </c>
      <c r="F56" s="60" t="s">
        <v>33</v>
      </c>
      <c r="G56" s="60" t="s">
        <v>32</v>
      </c>
      <c r="H56" s="1"/>
      <c r="I56" s="3"/>
      <c r="J56" s="2"/>
      <c r="K56" s="3"/>
      <c r="L56" s="121"/>
      <c r="M56" s="121"/>
      <c r="N56" s="121"/>
      <c r="P56" s="91" t="s">
        <v>35</v>
      </c>
    </row>
    <row r="57" spans="1:16" ht="12.75" hidden="1">
      <c r="A57" s="124"/>
      <c r="B57" s="127"/>
      <c r="C57" s="130"/>
      <c r="D57" s="59" t="s">
        <v>65</v>
      </c>
      <c r="E57" s="59" t="s">
        <v>31</v>
      </c>
      <c r="F57" s="60" t="s">
        <v>33</v>
      </c>
      <c r="G57" s="60" t="s">
        <v>33</v>
      </c>
      <c r="H57" s="1"/>
      <c r="I57" s="3"/>
      <c r="J57" s="2"/>
      <c r="K57" s="3"/>
      <c r="L57" s="121"/>
      <c r="M57" s="121"/>
      <c r="N57" s="121"/>
      <c r="P57" s="91" t="s">
        <v>35</v>
      </c>
    </row>
    <row r="58" spans="1:16" ht="12.75" hidden="1">
      <c r="A58" s="125"/>
      <c r="B58" s="128"/>
      <c r="C58" s="131"/>
      <c r="D58" s="59" t="s">
        <v>66</v>
      </c>
      <c r="E58" s="59" t="s">
        <v>31</v>
      </c>
      <c r="F58" s="60" t="s">
        <v>33</v>
      </c>
      <c r="G58" s="60" t="s">
        <v>34</v>
      </c>
      <c r="H58" s="1"/>
      <c r="I58" s="3"/>
      <c r="J58" s="2"/>
      <c r="K58" s="3"/>
      <c r="L58" s="121"/>
      <c r="M58" s="121"/>
      <c r="N58" s="121"/>
      <c r="P58" s="91" t="s">
        <v>35</v>
      </c>
    </row>
    <row r="59" spans="1:16" s="58" customFormat="1" ht="12.75" customHeight="1">
      <c r="A59" s="123" t="s">
        <v>101</v>
      </c>
      <c r="B59" s="126" t="s">
        <v>102</v>
      </c>
      <c r="C59" s="129">
        <v>26819</v>
      </c>
      <c r="D59" s="56" t="s">
        <v>35</v>
      </c>
      <c r="E59" s="56" t="s">
        <v>35</v>
      </c>
      <c r="F59" s="56" t="s">
        <v>35</v>
      </c>
      <c r="G59" s="56" t="s">
        <v>35</v>
      </c>
      <c r="H59" s="57">
        <f>SUM(H60:H72)</f>
        <v>26819</v>
      </c>
      <c r="I59" s="56" t="s">
        <v>35</v>
      </c>
      <c r="J59" s="56" t="s">
        <v>35</v>
      </c>
      <c r="K59" s="56" t="s">
        <v>35</v>
      </c>
      <c r="L59" s="56" t="s">
        <v>35</v>
      </c>
      <c r="M59" s="56" t="s">
        <v>35</v>
      </c>
      <c r="N59" s="56" t="s">
        <v>35</v>
      </c>
      <c r="P59" s="119">
        <f>IF($C59&gt;=$H59,0,$C59-$H59)</f>
        <v>0</v>
      </c>
    </row>
    <row r="60" spans="1:16" ht="12.75" hidden="1">
      <c r="A60" s="124"/>
      <c r="B60" s="127"/>
      <c r="C60" s="130"/>
      <c r="D60" s="59" t="s">
        <v>54</v>
      </c>
      <c r="E60" s="59">
        <v>1</v>
      </c>
      <c r="F60" s="60" t="s">
        <v>35</v>
      </c>
      <c r="G60" s="60" t="s">
        <v>35</v>
      </c>
      <c r="H60" s="1"/>
      <c r="I60" s="2"/>
      <c r="J60" s="2"/>
      <c r="K60" s="3"/>
      <c r="L60" s="121"/>
      <c r="M60" s="121"/>
      <c r="N60" s="121"/>
      <c r="P60" s="91" t="s">
        <v>35</v>
      </c>
    </row>
    <row r="61" spans="1:16" ht="24">
      <c r="A61" s="124"/>
      <c r="B61" s="127"/>
      <c r="C61" s="130"/>
      <c r="D61" s="59" t="s">
        <v>55</v>
      </c>
      <c r="E61" s="59" t="s">
        <v>31</v>
      </c>
      <c r="F61" s="60" t="s">
        <v>30</v>
      </c>
      <c r="G61" s="60" t="s">
        <v>30</v>
      </c>
      <c r="H61" s="1">
        <v>26819</v>
      </c>
      <c r="I61" s="3">
        <v>42461</v>
      </c>
      <c r="J61" s="2">
        <v>42481</v>
      </c>
      <c r="K61" s="3">
        <v>42705</v>
      </c>
      <c r="L61" s="121" t="s">
        <v>103</v>
      </c>
      <c r="M61" s="121"/>
      <c r="N61" s="121"/>
      <c r="P61" s="91" t="s">
        <v>35</v>
      </c>
    </row>
    <row r="62" spans="1:16" ht="12.75" hidden="1">
      <c r="A62" s="124"/>
      <c r="B62" s="127"/>
      <c r="C62" s="130"/>
      <c r="D62" s="59" t="s">
        <v>56</v>
      </c>
      <c r="E62" s="59" t="s">
        <v>31</v>
      </c>
      <c r="F62" s="60" t="s">
        <v>30</v>
      </c>
      <c r="G62" s="60" t="s">
        <v>32</v>
      </c>
      <c r="H62" s="1"/>
      <c r="I62" s="3"/>
      <c r="J62" s="2"/>
      <c r="K62" s="3"/>
      <c r="L62" s="121"/>
      <c r="M62" s="121"/>
      <c r="N62" s="121"/>
      <c r="P62" s="91" t="s">
        <v>35</v>
      </c>
    </row>
    <row r="63" spans="1:16" ht="12.75" hidden="1">
      <c r="A63" s="124"/>
      <c r="B63" s="127"/>
      <c r="C63" s="130"/>
      <c r="D63" s="59" t="s">
        <v>57</v>
      </c>
      <c r="E63" s="59" t="s">
        <v>31</v>
      </c>
      <c r="F63" s="60" t="s">
        <v>30</v>
      </c>
      <c r="G63" s="60" t="s">
        <v>33</v>
      </c>
      <c r="H63" s="1"/>
      <c r="I63" s="3"/>
      <c r="J63" s="2"/>
      <c r="K63" s="3"/>
      <c r="L63" s="121"/>
      <c r="M63" s="121"/>
      <c r="N63" s="121"/>
      <c r="P63" s="91" t="s">
        <v>35</v>
      </c>
    </row>
    <row r="64" spans="1:16" ht="12.75" hidden="1">
      <c r="A64" s="124"/>
      <c r="B64" s="127"/>
      <c r="C64" s="130"/>
      <c r="D64" s="59" t="s">
        <v>58</v>
      </c>
      <c r="E64" s="59" t="s">
        <v>31</v>
      </c>
      <c r="F64" s="60" t="s">
        <v>30</v>
      </c>
      <c r="G64" s="60" t="s">
        <v>34</v>
      </c>
      <c r="H64" s="1"/>
      <c r="I64" s="3"/>
      <c r="J64" s="2"/>
      <c r="K64" s="3"/>
      <c r="L64" s="121"/>
      <c r="M64" s="121"/>
      <c r="N64" s="121"/>
      <c r="P64" s="91" t="s">
        <v>35</v>
      </c>
    </row>
    <row r="65" spans="1:16" ht="12.75" hidden="1">
      <c r="A65" s="124"/>
      <c r="B65" s="127"/>
      <c r="C65" s="130"/>
      <c r="D65" s="59" t="s">
        <v>59</v>
      </c>
      <c r="E65" s="59" t="s">
        <v>31</v>
      </c>
      <c r="F65" s="60" t="s">
        <v>32</v>
      </c>
      <c r="G65" s="60" t="s">
        <v>30</v>
      </c>
      <c r="H65" s="1"/>
      <c r="I65" s="3"/>
      <c r="J65" s="2"/>
      <c r="K65" s="3"/>
      <c r="L65" s="121"/>
      <c r="M65" s="121"/>
      <c r="N65" s="121"/>
      <c r="P65" s="91" t="s">
        <v>35</v>
      </c>
    </row>
    <row r="66" spans="1:16" ht="12.75" hidden="1">
      <c r="A66" s="124"/>
      <c r="B66" s="127"/>
      <c r="C66" s="130"/>
      <c r="D66" s="59" t="s">
        <v>60</v>
      </c>
      <c r="E66" s="59" t="s">
        <v>31</v>
      </c>
      <c r="F66" s="60" t="s">
        <v>32</v>
      </c>
      <c r="G66" s="60" t="s">
        <v>32</v>
      </c>
      <c r="H66" s="1"/>
      <c r="I66" s="3"/>
      <c r="J66" s="2"/>
      <c r="K66" s="3"/>
      <c r="L66" s="121"/>
      <c r="M66" s="121"/>
      <c r="N66" s="121"/>
      <c r="P66" s="91" t="s">
        <v>35</v>
      </c>
    </row>
    <row r="67" spans="1:16" ht="12.75" hidden="1">
      <c r="A67" s="124"/>
      <c r="B67" s="127"/>
      <c r="C67" s="130"/>
      <c r="D67" s="59" t="s">
        <v>61</v>
      </c>
      <c r="E67" s="59" t="s">
        <v>31</v>
      </c>
      <c r="F67" s="60" t="s">
        <v>32</v>
      </c>
      <c r="G67" s="60" t="s">
        <v>33</v>
      </c>
      <c r="H67" s="1"/>
      <c r="I67" s="3"/>
      <c r="J67" s="2"/>
      <c r="K67" s="3"/>
      <c r="L67" s="121"/>
      <c r="M67" s="121"/>
      <c r="N67" s="121"/>
      <c r="P67" s="91" t="s">
        <v>35</v>
      </c>
    </row>
    <row r="68" spans="1:16" ht="12.75" hidden="1">
      <c r="A68" s="124"/>
      <c r="B68" s="127"/>
      <c r="C68" s="130"/>
      <c r="D68" s="59" t="s">
        <v>62</v>
      </c>
      <c r="E68" s="59" t="s">
        <v>31</v>
      </c>
      <c r="F68" s="60" t="s">
        <v>32</v>
      </c>
      <c r="G68" s="60" t="s">
        <v>34</v>
      </c>
      <c r="H68" s="1"/>
      <c r="I68" s="3"/>
      <c r="J68" s="2"/>
      <c r="K68" s="3"/>
      <c r="L68" s="121"/>
      <c r="M68" s="121"/>
      <c r="N68" s="121"/>
      <c r="P68" s="91" t="s">
        <v>35</v>
      </c>
    </row>
    <row r="69" spans="1:16" ht="12.75" hidden="1">
      <c r="A69" s="124"/>
      <c r="B69" s="127"/>
      <c r="C69" s="130"/>
      <c r="D69" s="59" t="s">
        <v>63</v>
      </c>
      <c r="E69" s="59" t="s">
        <v>31</v>
      </c>
      <c r="F69" s="60" t="s">
        <v>33</v>
      </c>
      <c r="G69" s="60" t="s">
        <v>30</v>
      </c>
      <c r="H69" s="1"/>
      <c r="I69" s="3"/>
      <c r="J69" s="2"/>
      <c r="K69" s="3"/>
      <c r="L69" s="121"/>
      <c r="M69" s="121"/>
      <c r="N69" s="121"/>
      <c r="P69" s="91" t="s">
        <v>35</v>
      </c>
    </row>
    <row r="70" spans="1:16" ht="12.75" hidden="1">
      <c r="A70" s="124"/>
      <c r="B70" s="127"/>
      <c r="C70" s="130"/>
      <c r="D70" s="59" t="s">
        <v>64</v>
      </c>
      <c r="E70" s="59" t="s">
        <v>31</v>
      </c>
      <c r="F70" s="60" t="s">
        <v>33</v>
      </c>
      <c r="G70" s="60" t="s">
        <v>32</v>
      </c>
      <c r="H70" s="1"/>
      <c r="I70" s="3"/>
      <c r="J70" s="2"/>
      <c r="K70" s="3"/>
      <c r="L70" s="121"/>
      <c r="M70" s="121"/>
      <c r="N70" s="121"/>
      <c r="P70" s="91" t="s">
        <v>35</v>
      </c>
    </row>
    <row r="71" spans="1:16" ht="12.75" hidden="1">
      <c r="A71" s="124"/>
      <c r="B71" s="127"/>
      <c r="C71" s="130"/>
      <c r="D71" s="59" t="s">
        <v>65</v>
      </c>
      <c r="E71" s="59" t="s">
        <v>31</v>
      </c>
      <c r="F71" s="60" t="s">
        <v>33</v>
      </c>
      <c r="G71" s="60" t="s">
        <v>33</v>
      </c>
      <c r="H71" s="1"/>
      <c r="I71" s="3"/>
      <c r="J71" s="2"/>
      <c r="K71" s="3"/>
      <c r="L71" s="121"/>
      <c r="M71" s="121"/>
      <c r="N71" s="121"/>
      <c r="P71" s="91" t="s">
        <v>35</v>
      </c>
    </row>
    <row r="72" spans="1:16" ht="12.75" hidden="1">
      <c r="A72" s="125"/>
      <c r="B72" s="128"/>
      <c r="C72" s="131"/>
      <c r="D72" s="59" t="s">
        <v>66</v>
      </c>
      <c r="E72" s="59" t="s">
        <v>31</v>
      </c>
      <c r="F72" s="60" t="s">
        <v>33</v>
      </c>
      <c r="G72" s="60" t="s">
        <v>34</v>
      </c>
      <c r="H72" s="1"/>
      <c r="I72" s="3"/>
      <c r="J72" s="2"/>
      <c r="K72" s="3"/>
      <c r="L72" s="121"/>
      <c r="M72" s="121"/>
      <c r="N72" s="121"/>
      <c r="P72" s="91" t="s">
        <v>35</v>
      </c>
    </row>
    <row r="73" spans="1:16" ht="12.75" customHeight="1" hidden="1">
      <c r="A73" s="92"/>
      <c r="B73" s="93"/>
      <c r="C73" s="94"/>
      <c r="D73" s="95"/>
      <c r="E73" s="95"/>
      <c r="F73" s="96"/>
      <c r="G73" s="96"/>
      <c r="H73" s="97"/>
      <c r="I73" s="98"/>
      <c r="J73" s="99"/>
      <c r="K73" s="100"/>
      <c r="L73" s="99"/>
      <c r="M73" s="99"/>
      <c r="N73" s="101"/>
      <c r="P73" s="69"/>
    </row>
    <row r="74" spans="1:19" s="30" customFormat="1" ht="12.75">
      <c r="A74" s="61"/>
      <c r="B74" s="61"/>
      <c r="C74" s="62"/>
      <c r="D74" s="62"/>
      <c r="E74" s="61"/>
      <c r="F74" s="62"/>
      <c r="G74" s="63"/>
      <c r="H74" s="64"/>
      <c r="I74" s="61"/>
      <c r="J74" s="65"/>
      <c r="K74" s="62"/>
      <c r="L74" s="62"/>
      <c r="M74" s="61"/>
      <c r="P74" s="17"/>
      <c r="R74" s="17"/>
      <c r="S74" s="17"/>
    </row>
    <row r="75" spans="1:19" s="30" customFormat="1" ht="14.25">
      <c r="A75" s="66" t="s">
        <v>53</v>
      </c>
      <c r="B75" s="66"/>
      <c r="F75" s="62"/>
      <c r="P75" s="17"/>
      <c r="R75" s="17"/>
      <c r="S75" s="17"/>
    </row>
    <row r="76" ht="8.25" customHeight="1">
      <c r="F76" s="67"/>
    </row>
    <row r="77" spans="3:19" s="14" customFormat="1" ht="15" customHeight="1">
      <c r="C77" s="133" t="s">
        <v>18</v>
      </c>
      <c r="D77" s="133"/>
      <c r="E77" s="133"/>
      <c r="F77" s="133"/>
      <c r="K77" s="144" t="s">
        <v>108</v>
      </c>
      <c r="L77" s="144"/>
      <c r="N77" s="88"/>
      <c r="P77" s="17"/>
      <c r="R77" s="17"/>
      <c r="S77" s="17"/>
    </row>
    <row r="78" spans="11:19" s="14" customFormat="1" ht="14.25">
      <c r="K78" s="145" t="s">
        <v>19</v>
      </c>
      <c r="L78" s="145"/>
      <c r="N78" s="4" t="s">
        <v>20</v>
      </c>
      <c r="R78" s="17"/>
      <c r="S78" s="17"/>
    </row>
    <row r="79" spans="3:19" s="14" customFormat="1" ht="27.75" customHeight="1">
      <c r="C79" s="132" t="s">
        <v>21</v>
      </c>
      <c r="D79" s="132"/>
      <c r="E79" s="132"/>
      <c r="F79" s="132"/>
      <c r="G79" s="144" t="s">
        <v>104</v>
      </c>
      <c r="H79" s="144"/>
      <c r="I79" s="144"/>
      <c r="K79" s="144" t="s">
        <v>105</v>
      </c>
      <c r="L79" s="144"/>
      <c r="N79" s="88"/>
      <c r="P79" s="17"/>
      <c r="R79" s="17"/>
      <c r="S79" s="17"/>
    </row>
    <row r="80" spans="6:19" s="14" customFormat="1" ht="14.25">
      <c r="F80" s="69"/>
      <c r="G80" s="135" t="s">
        <v>22</v>
      </c>
      <c r="H80" s="135"/>
      <c r="I80" s="135"/>
      <c r="K80" s="145" t="s">
        <v>19</v>
      </c>
      <c r="L80" s="145"/>
      <c r="N80" s="68" t="s">
        <v>20</v>
      </c>
      <c r="R80" s="17"/>
      <c r="S80" s="17"/>
    </row>
    <row r="81" spans="6:19" s="30" customFormat="1" ht="12.75">
      <c r="F81" s="70"/>
      <c r="G81" s="70"/>
      <c r="H81" s="70"/>
      <c r="J81" s="70"/>
      <c r="K81" s="70"/>
      <c r="M81" s="70"/>
      <c r="P81" s="17"/>
      <c r="R81" s="17"/>
      <c r="S81" s="17"/>
    </row>
    <row r="82" spans="1:19" s="14" customFormat="1" ht="12.75">
      <c r="A82" s="71"/>
      <c r="B82" s="71"/>
      <c r="H82" s="134" t="s">
        <v>107</v>
      </c>
      <c r="I82" s="134"/>
      <c r="K82" s="144" t="s">
        <v>106</v>
      </c>
      <c r="L82" s="144"/>
      <c r="M82" s="144"/>
      <c r="P82" s="17"/>
      <c r="R82" s="17"/>
      <c r="S82" s="17"/>
    </row>
    <row r="83" spans="8:19" s="14" customFormat="1" ht="14.25" customHeight="1">
      <c r="H83" s="143" t="s">
        <v>23</v>
      </c>
      <c r="I83" s="143"/>
      <c r="K83" s="143" t="s">
        <v>24</v>
      </c>
      <c r="L83" s="143"/>
      <c r="M83" s="143"/>
      <c r="P83" s="17"/>
      <c r="R83" s="17"/>
      <c r="S83" s="17"/>
    </row>
  </sheetData>
  <sheetProtection password="C911" sheet="1" objects="1" scenarios="1" autoFilter="0"/>
  <mergeCells count="49">
    <mergeCell ref="A45:A58"/>
    <mergeCell ref="B45:B58"/>
    <mergeCell ref="C45:C58"/>
    <mergeCell ref="A59:A72"/>
    <mergeCell ref="B59:B72"/>
    <mergeCell ref="C59:C72"/>
    <mergeCell ref="A13:A14"/>
    <mergeCell ref="C13:C14"/>
    <mergeCell ref="E13:E14"/>
    <mergeCell ref="L2:N2"/>
    <mergeCell ref="L3:N3"/>
    <mergeCell ref="L4:N4"/>
    <mergeCell ref="A2:K2"/>
    <mergeCell ref="A3:K3"/>
    <mergeCell ref="A4:K4"/>
    <mergeCell ref="A6:N6"/>
    <mergeCell ref="G7:H7"/>
    <mergeCell ref="F8:J8"/>
    <mergeCell ref="H13:H14"/>
    <mergeCell ref="I13:K13"/>
    <mergeCell ref="L13:L14"/>
    <mergeCell ref="F10:J10"/>
    <mergeCell ref="F11:J11"/>
    <mergeCell ref="F13:F14"/>
    <mergeCell ref="H83:I83"/>
    <mergeCell ref="K83:M83"/>
    <mergeCell ref="K82:M82"/>
    <mergeCell ref="K77:L77"/>
    <mergeCell ref="K78:L78"/>
    <mergeCell ref="K79:L79"/>
    <mergeCell ref="K80:L80"/>
    <mergeCell ref="G79:I79"/>
    <mergeCell ref="R13:S13"/>
    <mergeCell ref="R14:R15"/>
    <mergeCell ref="S14:S15"/>
    <mergeCell ref="P13:P14"/>
    <mergeCell ref="N13:N14"/>
    <mergeCell ref="G13:G14"/>
    <mergeCell ref="M13:M14"/>
    <mergeCell ref="A17:A30"/>
    <mergeCell ref="B17:B30"/>
    <mergeCell ref="C17:C30"/>
    <mergeCell ref="C79:F79"/>
    <mergeCell ref="C77:F77"/>
    <mergeCell ref="H82:I82"/>
    <mergeCell ref="G80:I80"/>
    <mergeCell ref="A31:A44"/>
    <mergeCell ref="B31:B44"/>
    <mergeCell ref="C31:C44"/>
  </mergeCells>
  <dataValidations count="3">
    <dataValidation allowBlank="1" showErrorMessage="1" sqref="A75:O76"/>
    <dataValidation type="list" allowBlank="1" showInputMessage="1" showErrorMessage="1" prompt="Выберите год" errorTitle="ОШИБКА!" error="Воспользу⼨Ӂ" sqref="I7">
      <formula1>"2016,2017,2018"</formula1>
    </dataValidation>
    <dataValidation type="list" allowBlank="1" showInputMessage="1" showErrorMessage="1" prompt="Выберите период" errorTitle="ОШИБКА!" error="Воспльзуйтесь выпадающим списком" sqref="G7:H7">
      <formula1>Period</formula1>
    </dataValidation>
  </dataValidations>
  <printOptions horizontalCentered="1"/>
  <pageMargins left="0.2362204724409449" right="0.2362204724409449" top="0.3937007874015748" bottom="0.5905511811023623" header="0" footer="0.2755905511811024"/>
  <pageSetup horizontalDpi="600" verticalDpi="600" orientation="landscape" paperSize="9" scale="76" r:id="rId2"/>
  <headerFooter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2">
    <tabColor theme="9" tint="-0.24997000396251678"/>
  </sheetPr>
  <dimension ref="A1:H31"/>
  <sheetViews>
    <sheetView zoomScalePageLayoutView="0" workbookViewId="0" topLeftCell="A1">
      <selection activeCell="A35" sqref="A35"/>
    </sheetView>
  </sheetViews>
  <sheetFormatPr defaultColWidth="9.140625" defaultRowHeight="15"/>
  <cols>
    <col min="1" max="1" width="56.28125" style="17" customWidth="1"/>
    <col min="2" max="2" width="7.28125" style="17" bestFit="1" customWidth="1"/>
    <col min="3" max="3" width="16.140625" style="17" hidden="1" customWidth="1"/>
    <col min="4" max="4" width="16.7109375" style="17" customWidth="1"/>
    <col min="5" max="5" width="11.140625" style="17" customWidth="1"/>
    <col min="6" max="6" width="9.140625" style="17" customWidth="1"/>
    <col min="7" max="16384" width="9.140625" style="17" customWidth="1"/>
  </cols>
  <sheetData>
    <row r="1" spans="1:5" ht="15.75">
      <c r="A1" s="26"/>
      <c r="B1" s="75"/>
      <c r="C1" s="75"/>
      <c r="D1" s="16"/>
      <c r="E1" s="75"/>
    </row>
    <row r="2" spans="1:5" ht="43.5" customHeight="1">
      <c r="A2" s="166" t="str">
        <f>IF('14-ОИП'!A6:N6&lt;&gt;"",'14-ОИП'!A6:N6,"")</f>
        <v>Сведения о проведении лесоустройства на землях лесного фонда</v>
      </c>
      <c r="B2" s="167"/>
      <c r="C2" s="167"/>
      <c r="D2" s="168"/>
      <c r="E2" s="75"/>
    </row>
    <row r="3" spans="1:5" s="34" customFormat="1" ht="8.25">
      <c r="A3" s="32"/>
      <c r="B3" s="33"/>
      <c r="C3" s="33"/>
      <c r="D3" s="36"/>
      <c r="E3" s="33"/>
    </row>
    <row r="4" spans="1:5" ht="15.75">
      <c r="A4" s="169" t="str">
        <f>IF('14-ОИП'!G7&lt;&gt;"",'14-ОИП'!F7&amp;" "&amp;'14-ОИП'!G7&amp;" "&amp;'14-ОИП'!I7&amp;" "&amp;'14-ОИП'!J7,"")</f>
        <v>за  январь - декабрь 2016 года</v>
      </c>
      <c r="B4" s="169"/>
      <c r="C4" s="169"/>
      <c r="D4" s="169"/>
      <c r="E4" s="75"/>
    </row>
    <row r="5" spans="1:5" s="34" customFormat="1" ht="8.25">
      <c r="A5" s="32"/>
      <c r="B5" s="33"/>
      <c r="C5" s="33"/>
      <c r="D5" s="36"/>
      <c r="E5" s="33"/>
    </row>
    <row r="6" spans="1:5" ht="18">
      <c r="A6" s="170" t="str">
        <f>IF('14-ОИП'!F10&lt;&gt;"",'14-ОИП'!F10,"")</f>
        <v>Липецкая обл. Управление ЛХ</v>
      </c>
      <c r="B6" s="170"/>
      <c r="C6" s="170"/>
      <c r="D6" s="170"/>
      <c r="E6" s="75"/>
    </row>
    <row r="7" spans="1:8" ht="15">
      <c r="A7" s="76" t="s">
        <v>8</v>
      </c>
      <c r="B7" s="29"/>
      <c r="C7" s="29"/>
      <c r="E7" s="18"/>
      <c r="F7" s="77"/>
      <c r="G7" s="77"/>
      <c r="H7" s="77"/>
    </row>
    <row r="8" spans="1:4" ht="38.25">
      <c r="A8" s="78" t="s">
        <v>43</v>
      </c>
      <c r="B8" s="78" t="s">
        <v>44</v>
      </c>
      <c r="C8" s="78" t="s">
        <v>9</v>
      </c>
      <c r="D8" s="78" t="s">
        <v>10</v>
      </c>
    </row>
    <row r="9" spans="1:4" s="14" customFormat="1" ht="12.75">
      <c r="A9" s="78" t="s">
        <v>16</v>
      </c>
      <c r="B9" s="78" t="s">
        <v>45</v>
      </c>
      <c r="C9" s="78">
        <v>1</v>
      </c>
      <c r="D9" s="78">
        <v>1</v>
      </c>
    </row>
    <row r="10" spans="1:4" s="14" customFormat="1" ht="12.75">
      <c r="A10" s="79" t="s">
        <v>46</v>
      </c>
      <c r="B10" s="102" t="s">
        <v>67</v>
      </c>
      <c r="C10" s="80"/>
      <c r="D10" s="105">
        <f>D11+D12</f>
        <v>95287</v>
      </c>
    </row>
    <row r="11" spans="1:4" s="14" customFormat="1" ht="63.75">
      <c r="A11" s="81" t="s">
        <v>87</v>
      </c>
      <c r="B11" s="103" t="s">
        <v>54</v>
      </c>
      <c r="C11" s="82"/>
      <c r="D11" s="106">
        <v>0</v>
      </c>
    </row>
    <row r="12" spans="1:4" s="14" customFormat="1" ht="25.5">
      <c r="A12" s="83" t="s">
        <v>88</v>
      </c>
      <c r="B12" s="104" t="s">
        <v>68</v>
      </c>
      <c r="C12" s="84"/>
      <c r="D12" s="107">
        <f>D17+D22+D27</f>
        <v>95287</v>
      </c>
    </row>
    <row r="13" spans="1:4" s="14" customFormat="1" ht="25.5">
      <c r="A13" s="116" t="s">
        <v>47</v>
      </c>
      <c r="B13" s="103" t="s">
        <v>69</v>
      </c>
      <c r="C13" s="85"/>
      <c r="D13" s="57">
        <f>D18+D23+D28</f>
        <v>95287</v>
      </c>
    </row>
    <row r="14" spans="1:4" s="14" customFormat="1" ht="12.75">
      <c r="A14" s="116" t="s">
        <v>83</v>
      </c>
      <c r="B14" s="103" t="s">
        <v>70</v>
      </c>
      <c r="C14" s="85"/>
      <c r="D14" s="57">
        <f>D19+D24+D29</f>
        <v>0</v>
      </c>
    </row>
    <row r="15" spans="1:4" s="14" customFormat="1" ht="12.75">
      <c r="A15" s="116" t="s">
        <v>48</v>
      </c>
      <c r="B15" s="103" t="s">
        <v>71</v>
      </c>
      <c r="C15" s="85"/>
      <c r="D15" s="57">
        <f>D20+D25+D30</f>
        <v>0</v>
      </c>
    </row>
    <row r="16" spans="1:4" s="14" customFormat="1" ht="12.75">
      <c r="A16" s="116" t="s">
        <v>49</v>
      </c>
      <c r="B16" s="103" t="s">
        <v>72</v>
      </c>
      <c r="C16" s="85"/>
      <c r="D16" s="57">
        <f>D21+D26+D31</f>
        <v>0</v>
      </c>
    </row>
    <row r="17" spans="1:4" ht="12.75">
      <c r="A17" s="114" t="s">
        <v>84</v>
      </c>
      <c r="B17" s="104" t="s">
        <v>73</v>
      </c>
      <c r="C17" s="84"/>
      <c r="D17" s="107">
        <f>SUM(D18:D21)</f>
        <v>95287</v>
      </c>
    </row>
    <row r="18" spans="1:4" ht="25.5">
      <c r="A18" s="115" t="s">
        <v>47</v>
      </c>
      <c r="B18" s="103" t="s">
        <v>55</v>
      </c>
      <c r="C18" s="86"/>
      <c r="D18" s="108">
        <v>95287</v>
      </c>
    </row>
    <row r="19" spans="1:4" ht="12.75">
      <c r="A19" s="115" t="s">
        <v>83</v>
      </c>
      <c r="B19" s="103" t="s">
        <v>56</v>
      </c>
      <c r="C19" s="86"/>
      <c r="D19" s="108">
        <v>0</v>
      </c>
    </row>
    <row r="20" spans="1:4" ht="12.75">
      <c r="A20" s="115" t="s">
        <v>48</v>
      </c>
      <c r="B20" s="103" t="s">
        <v>57</v>
      </c>
      <c r="C20" s="86"/>
      <c r="D20" s="108">
        <v>0</v>
      </c>
    </row>
    <row r="21" spans="1:4" ht="12.75">
      <c r="A21" s="115" t="s">
        <v>49</v>
      </c>
      <c r="B21" s="103" t="s">
        <v>58</v>
      </c>
      <c r="C21" s="86"/>
      <c r="D21" s="108">
        <v>0</v>
      </c>
    </row>
    <row r="22" spans="1:4" ht="12.75">
      <c r="A22" s="114" t="s">
        <v>85</v>
      </c>
      <c r="B22" s="104" t="s">
        <v>74</v>
      </c>
      <c r="C22" s="84"/>
      <c r="D22" s="107">
        <f>SUM(D23:D26)</f>
        <v>0</v>
      </c>
    </row>
    <row r="23" spans="1:4" ht="25.5">
      <c r="A23" s="115" t="s">
        <v>47</v>
      </c>
      <c r="B23" s="103" t="s">
        <v>59</v>
      </c>
      <c r="C23" s="86"/>
      <c r="D23" s="108">
        <v>0</v>
      </c>
    </row>
    <row r="24" spans="1:4" ht="12.75">
      <c r="A24" s="115" t="s">
        <v>83</v>
      </c>
      <c r="B24" s="103" t="s">
        <v>60</v>
      </c>
      <c r="C24" s="86"/>
      <c r="D24" s="108">
        <v>0</v>
      </c>
    </row>
    <row r="25" spans="1:4" ht="12.75">
      <c r="A25" s="115" t="s">
        <v>48</v>
      </c>
      <c r="B25" s="103" t="s">
        <v>61</v>
      </c>
      <c r="C25" s="86"/>
      <c r="D25" s="108">
        <v>0</v>
      </c>
    </row>
    <row r="26" spans="1:4" ht="12.75">
      <c r="A26" s="115" t="s">
        <v>49</v>
      </c>
      <c r="B26" s="103" t="s">
        <v>62</v>
      </c>
      <c r="C26" s="86"/>
      <c r="D26" s="108">
        <v>0</v>
      </c>
    </row>
    <row r="27" spans="1:4" ht="12.75">
      <c r="A27" s="114" t="s">
        <v>86</v>
      </c>
      <c r="B27" s="104" t="s">
        <v>75</v>
      </c>
      <c r="C27" s="84"/>
      <c r="D27" s="107">
        <f>SUM(D28:D31)</f>
        <v>0</v>
      </c>
    </row>
    <row r="28" spans="1:4" ht="25.5">
      <c r="A28" s="115" t="s">
        <v>47</v>
      </c>
      <c r="B28" s="103" t="s">
        <v>63</v>
      </c>
      <c r="C28" s="86"/>
      <c r="D28" s="108">
        <v>0</v>
      </c>
    </row>
    <row r="29" spans="1:4" ht="12.75">
      <c r="A29" s="115" t="s">
        <v>83</v>
      </c>
      <c r="B29" s="103" t="s">
        <v>64</v>
      </c>
      <c r="C29" s="87"/>
      <c r="D29" s="108">
        <v>0</v>
      </c>
    </row>
    <row r="30" spans="1:4" ht="12.75">
      <c r="A30" s="115" t="s">
        <v>48</v>
      </c>
      <c r="B30" s="103" t="s">
        <v>65</v>
      </c>
      <c r="C30" s="87"/>
      <c r="D30" s="108">
        <v>0</v>
      </c>
    </row>
    <row r="31" spans="1:4" ht="12.75">
      <c r="A31" s="115" t="s">
        <v>49</v>
      </c>
      <c r="B31" s="103" t="s">
        <v>66</v>
      </c>
      <c r="C31" s="87"/>
      <c r="D31" s="108">
        <v>0</v>
      </c>
    </row>
  </sheetData>
  <sheetProtection password="C911" sheet="1" objects="1" scenarios="1" autoFilter="0"/>
  <mergeCells count="3">
    <mergeCell ref="A2:D2"/>
    <mergeCell ref="A4:D4"/>
    <mergeCell ref="A6:D6"/>
  </mergeCells>
  <dataValidations count="1">
    <dataValidation type="date" allowBlank="1" showInputMessage="1" showErrorMessage="1" prompt="ДД.ММ.ГГГГ" sqref="C29:C31">
      <formula1>36526</formula1>
      <formula2>54789</formula2>
    </dataValidation>
  </dataValidations>
  <printOptions horizontalCentered="1"/>
  <pageMargins left="0.3937007874015748" right="0.3937007874015748" top="0.7874015748031497" bottom="0.7874015748031497" header="0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3"/>
  <dimension ref="A1:D8"/>
  <sheetViews>
    <sheetView zoomScalePageLayoutView="0" workbookViewId="0" topLeftCell="A1">
      <pane ySplit="1" topLeftCell="A2" activePane="bottomLeft" state="frozen"/>
      <selection pane="topLeft" activeCell="A1" sqref="A1:A15"/>
      <selection pane="bottomLeft" activeCell="D1" sqref="D1"/>
    </sheetView>
  </sheetViews>
  <sheetFormatPr defaultColWidth="9.140625" defaultRowHeight="15"/>
  <cols>
    <col min="1" max="1" width="82.57421875" style="8" customWidth="1"/>
    <col min="2" max="2" width="9.140625" style="9" customWidth="1"/>
    <col min="3" max="3" width="13.57421875" style="10" customWidth="1"/>
    <col min="4" max="16384" width="9.140625" style="7" customWidth="1"/>
  </cols>
  <sheetData>
    <row r="1" spans="1:4" ht="24.75" customHeight="1">
      <c r="A1" s="5" t="s">
        <v>38</v>
      </c>
      <c r="B1" s="5" t="s">
        <v>39</v>
      </c>
      <c r="C1" s="6" t="s">
        <v>40</v>
      </c>
      <c r="D1" s="110">
        <f>ROW(A8)</f>
        <v>8</v>
      </c>
    </row>
    <row r="2" spans="1:3" ht="12.75">
      <c r="A2" s="11" t="s">
        <v>91</v>
      </c>
      <c r="B2" s="13" t="s">
        <v>94</v>
      </c>
      <c r="C2" s="12">
        <v>180382</v>
      </c>
    </row>
    <row r="3" spans="1:3" ht="12.75">
      <c r="A3" s="11" t="s">
        <v>95</v>
      </c>
      <c r="B3" s="13" t="s">
        <v>96</v>
      </c>
      <c r="C3" s="12"/>
    </row>
    <row r="4" spans="1:3" ht="12.75">
      <c r="A4" s="11" t="s">
        <v>92</v>
      </c>
      <c r="B4" s="13" t="s">
        <v>93</v>
      </c>
      <c r="C4" s="12">
        <v>23698</v>
      </c>
    </row>
    <row r="5" spans="1:3" ht="12.75">
      <c r="A5" s="11" t="s">
        <v>97</v>
      </c>
      <c r="B5" s="13" t="s">
        <v>98</v>
      </c>
      <c r="C5" s="12">
        <v>19490</v>
      </c>
    </row>
    <row r="6" spans="1:3" ht="12.75">
      <c r="A6" s="11" t="s">
        <v>99</v>
      </c>
      <c r="B6" s="13" t="s">
        <v>100</v>
      </c>
      <c r="C6" s="12">
        <v>24916</v>
      </c>
    </row>
    <row r="7" spans="1:3" ht="12.75">
      <c r="A7" s="11" t="s">
        <v>101</v>
      </c>
      <c r="B7" s="13" t="s">
        <v>102</v>
      </c>
      <c r="C7" s="12">
        <v>26819</v>
      </c>
    </row>
    <row r="8" spans="1:3" ht="12.75" hidden="1">
      <c r="A8" s="11"/>
      <c r="B8" s="13"/>
      <c r="C8" s="12"/>
    </row>
  </sheetData>
  <sheetProtection password="C911" sheet="1" objects="1" scenarios="1" autoFilter="0"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04"/>
  <dimension ref="A1:P21"/>
  <sheetViews>
    <sheetView zoomScalePageLayoutView="0" workbookViewId="0" topLeftCell="A1">
      <selection activeCell="A23" sqref="A23"/>
    </sheetView>
  </sheetViews>
  <sheetFormatPr defaultColWidth="9.140625" defaultRowHeight="15"/>
  <cols>
    <col min="1" max="1" width="21.8515625" style="73" customWidth="1"/>
    <col min="2" max="2" width="9.140625" style="73" customWidth="1"/>
    <col min="3" max="3" width="15.421875" style="73" customWidth="1"/>
    <col min="4" max="8" width="9.140625" style="73" customWidth="1"/>
    <col min="9" max="14" width="11.7109375" style="73" customWidth="1"/>
    <col min="15" max="16384" width="9.140625" style="73" customWidth="1"/>
  </cols>
  <sheetData>
    <row r="1" spans="1:16" s="58" customFormat="1" ht="12.75" customHeight="1">
      <c r="A1" s="123"/>
      <c r="B1" s="126"/>
      <c r="C1" s="129"/>
      <c r="D1" s="56" t="s">
        <v>35</v>
      </c>
      <c r="E1" s="56" t="s">
        <v>35</v>
      </c>
      <c r="F1" s="56" t="s">
        <v>35</v>
      </c>
      <c r="G1" s="56" t="s">
        <v>35</v>
      </c>
      <c r="H1" s="57">
        <f>SUM(H2:H14)</f>
        <v>0</v>
      </c>
      <c r="I1" s="56" t="s">
        <v>35</v>
      </c>
      <c r="J1" s="56" t="s">
        <v>35</v>
      </c>
      <c r="K1" s="56" t="s">
        <v>35</v>
      </c>
      <c r="L1" s="56" t="s">
        <v>35</v>
      </c>
      <c r="M1" s="56" t="s">
        <v>35</v>
      </c>
      <c r="N1" s="56" t="s">
        <v>35</v>
      </c>
      <c r="P1" s="119">
        <f>IF($C1&gt;=$H1,0,$C1-$H1)</f>
        <v>0</v>
      </c>
    </row>
    <row r="2" spans="1:16" s="17" customFormat="1" ht="12.75">
      <c r="A2" s="124"/>
      <c r="B2" s="127"/>
      <c r="C2" s="130"/>
      <c r="D2" s="59" t="s">
        <v>54</v>
      </c>
      <c r="E2" s="59">
        <v>1</v>
      </c>
      <c r="F2" s="60" t="s">
        <v>35</v>
      </c>
      <c r="G2" s="60" t="s">
        <v>35</v>
      </c>
      <c r="H2" s="1"/>
      <c r="I2" s="2"/>
      <c r="J2" s="2"/>
      <c r="K2" s="3"/>
      <c r="L2" s="121"/>
      <c r="M2" s="121"/>
      <c r="N2" s="121"/>
      <c r="P2" s="91" t="s">
        <v>35</v>
      </c>
    </row>
    <row r="3" spans="1:16" s="17" customFormat="1" ht="12.75">
      <c r="A3" s="124"/>
      <c r="B3" s="127"/>
      <c r="C3" s="130"/>
      <c r="D3" s="59" t="s">
        <v>55</v>
      </c>
      <c r="E3" s="59" t="s">
        <v>31</v>
      </c>
      <c r="F3" s="60" t="s">
        <v>30</v>
      </c>
      <c r="G3" s="60" t="s">
        <v>30</v>
      </c>
      <c r="H3" s="1"/>
      <c r="I3" s="3"/>
      <c r="J3" s="2"/>
      <c r="K3" s="3"/>
      <c r="L3" s="121"/>
      <c r="M3" s="121"/>
      <c r="N3" s="121"/>
      <c r="P3" s="91" t="s">
        <v>35</v>
      </c>
    </row>
    <row r="4" spans="1:16" s="17" customFormat="1" ht="12.75">
      <c r="A4" s="124"/>
      <c r="B4" s="127"/>
      <c r="C4" s="130"/>
      <c r="D4" s="59" t="s">
        <v>56</v>
      </c>
      <c r="E4" s="59" t="s">
        <v>31</v>
      </c>
      <c r="F4" s="60" t="s">
        <v>30</v>
      </c>
      <c r="G4" s="60" t="s">
        <v>32</v>
      </c>
      <c r="H4" s="1"/>
      <c r="I4" s="3"/>
      <c r="J4" s="2"/>
      <c r="K4" s="3"/>
      <c r="L4" s="121"/>
      <c r="M4" s="121"/>
      <c r="N4" s="121"/>
      <c r="P4" s="91" t="s">
        <v>35</v>
      </c>
    </row>
    <row r="5" spans="1:16" s="17" customFormat="1" ht="12.75">
      <c r="A5" s="124"/>
      <c r="B5" s="127"/>
      <c r="C5" s="130"/>
      <c r="D5" s="59" t="s">
        <v>57</v>
      </c>
      <c r="E5" s="59" t="s">
        <v>31</v>
      </c>
      <c r="F5" s="60" t="s">
        <v>30</v>
      </c>
      <c r="G5" s="60" t="s">
        <v>33</v>
      </c>
      <c r="H5" s="1"/>
      <c r="I5" s="3"/>
      <c r="J5" s="2"/>
      <c r="K5" s="3"/>
      <c r="L5" s="121"/>
      <c r="M5" s="121"/>
      <c r="N5" s="121"/>
      <c r="P5" s="91" t="s">
        <v>35</v>
      </c>
    </row>
    <row r="6" spans="1:16" s="17" customFormat="1" ht="12.75">
      <c r="A6" s="124"/>
      <c r="B6" s="127"/>
      <c r="C6" s="130"/>
      <c r="D6" s="59" t="s">
        <v>58</v>
      </c>
      <c r="E6" s="59" t="s">
        <v>31</v>
      </c>
      <c r="F6" s="60" t="s">
        <v>30</v>
      </c>
      <c r="G6" s="60" t="s">
        <v>34</v>
      </c>
      <c r="H6" s="1"/>
      <c r="I6" s="3"/>
      <c r="J6" s="2"/>
      <c r="K6" s="3"/>
      <c r="L6" s="121"/>
      <c r="M6" s="121"/>
      <c r="N6" s="121"/>
      <c r="P6" s="91" t="s">
        <v>35</v>
      </c>
    </row>
    <row r="7" spans="1:16" s="17" customFormat="1" ht="12.75">
      <c r="A7" s="124"/>
      <c r="B7" s="127"/>
      <c r="C7" s="130"/>
      <c r="D7" s="59" t="s">
        <v>59</v>
      </c>
      <c r="E7" s="59" t="s">
        <v>31</v>
      </c>
      <c r="F7" s="60" t="s">
        <v>32</v>
      </c>
      <c r="G7" s="60" t="s">
        <v>30</v>
      </c>
      <c r="H7" s="1"/>
      <c r="I7" s="3"/>
      <c r="J7" s="2"/>
      <c r="K7" s="3"/>
      <c r="L7" s="121"/>
      <c r="M7" s="121"/>
      <c r="N7" s="121"/>
      <c r="P7" s="91" t="s">
        <v>35</v>
      </c>
    </row>
    <row r="8" spans="1:16" s="17" customFormat="1" ht="12.75">
      <c r="A8" s="124"/>
      <c r="B8" s="127"/>
      <c r="C8" s="130"/>
      <c r="D8" s="59" t="s">
        <v>60</v>
      </c>
      <c r="E8" s="59" t="s">
        <v>31</v>
      </c>
      <c r="F8" s="60" t="s">
        <v>32</v>
      </c>
      <c r="G8" s="60" t="s">
        <v>32</v>
      </c>
      <c r="H8" s="1"/>
      <c r="I8" s="3"/>
      <c r="J8" s="2"/>
      <c r="K8" s="3"/>
      <c r="L8" s="121"/>
      <c r="M8" s="121"/>
      <c r="N8" s="121"/>
      <c r="P8" s="91" t="s">
        <v>35</v>
      </c>
    </row>
    <row r="9" spans="1:16" s="17" customFormat="1" ht="12.75">
      <c r="A9" s="124"/>
      <c r="B9" s="127"/>
      <c r="C9" s="130"/>
      <c r="D9" s="59" t="s">
        <v>61</v>
      </c>
      <c r="E9" s="59" t="s">
        <v>31</v>
      </c>
      <c r="F9" s="60" t="s">
        <v>32</v>
      </c>
      <c r="G9" s="60" t="s">
        <v>33</v>
      </c>
      <c r="H9" s="1"/>
      <c r="I9" s="3"/>
      <c r="J9" s="2"/>
      <c r="K9" s="3"/>
      <c r="L9" s="121"/>
      <c r="M9" s="121"/>
      <c r="N9" s="121"/>
      <c r="P9" s="91" t="s">
        <v>35</v>
      </c>
    </row>
    <row r="10" spans="1:16" s="17" customFormat="1" ht="12.75">
      <c r="A10" s="124"/>
      <c r="B10" s="127"/>
      <c r="C10" s="130"/>
      <c r="D10" s="59" t="s">
        <v>62</v>
      </c>
      <c r="E10" s="59" t="s">
        <v>31</v>
      </c>
      <c r="F10" s="60" t="s">
        <v>32</v>
      </c>
      <c r="G10" s="60" t="s">
        <v>34</v>
      </c>
      <c r="H10" s="1"/>
      <c r="I10" s="3"/>
      <c r="J10" s="2"/>
      <c r="K10" s="3"/>
      <c r="L10" s="121"/>
      <c r="M10" s="121"/>
      <c r="N10" s="121"/>
      <c r="P10" s="91" t="s">
        <v>35</v>
      </c>
    </row>
    <row r="11" spans="1:16" s="17" customFormat="1" ht="12.75">
      <c r="A11" s="124"/>
      <c r="B11" s="127"/>
      <c r="C11" s="130"/>
      <c r="D11" s="59" t="s">
        <v>63</v>
      </c>
      <c r="E11" s="59" t="s">
        <v>31</v>
      </c>
      <c r="F11" s="60" t="s">
        <v>33</v>
      </c>
      <c r="G11" s="60" t="s">
        <v>30</v>
      </c>
      <c r="H11" s="1"/>
      <c r="I11" s="3"/>
      <c r="J11" s="2"/>
      <c r="K11" s="3"/>
      <c r="L11" s="121"/>
      <c r="M11" s="121"/>
      <c r="N11" s="121"/>
      <c r="P11" s="91" t="s">
        <v>35</v>
      </c>
    </row>
    <row r="12" spans="1:16" s="17" customFormat="1" ht="12.75">
      <c r="A12" s="124"/>
      <c r="B12" s="127"/>
      <c r="C12" s="130"/>
      <c r="D12" s="59" t="s">
        <v>64</v>
      </c>
      <c r="E12" s="59" t="s">
        <v>31</v>
      </c>
      <c r="F12" s="60" t="s">
        <v>33</v>
      </c>
      <c r="G12" s="60" t="s">
        <v>32</v>
      </c>
      <c r="H12" s="1"/>
      <c r="I12" s="3"/>
      <c r="J12" s="2"/>
      <c r="K12" s="3"/>
      <c r="L12" s="121"/>
      <c r="M12" s="121"/>
      <c r="N12" s="121"/>
      <c r="P12" s="91" t="s">
        <v>35</v>
      </c>
    </row>
    <row r="13" spans="1:16" s="17" customFormat="1" ht="12.75">
      <c r="A13" s="124"/>
      <c r="B13" s="127"/>
      <c r="C13" s="130"/>
      <c r="D13" s="59" t="s">
        <v>65</v>
      </c>
      <c r="E13" s="59" t="s">
        <v>31</v>
      </c>
      <c r="F13" s="60" t="s">
        <v>33</v>
      </c>
      <c r="G13" s="60" t="s">
        <v>33</v>
      </c>
      <c r="H13" s="1"/>
      <c r="I13" s="3"/>
      <c r="J13" s="2"/>
      <c r="K13" s="3"/>
      <c r="L13" s="121"/>
      <c r="M13" s="121"/>
      <c r="N13" s="121"/>
      <c r="P13" s="91" t="s">
        <v>35</v>
      </c>
    </row>
    <row r="14" spans="1:16" s="17" customFormat="1" ht="12.75">
      <c r="A14" s="125"/>
      <c r="B14" s="128"/>
      <c r="C14" s="131"/>
      <c r="D14" s="59" t="s">
        <v>66</v>
      </c>
      <c r="E14" s="59" t="s">
        <v>31</v>
      </c>
      <c r="F14" s="60" t="s">
        <v>33</v>
      </c>
      <c r="G14" s="60" t="s">
        <v>34</v>
      </c>
      <c r="H14" s="1"/>
      <c r="I14" s="3"/>
      <c r="J14" s="2"/>
      <c r="K14" s="3"/>
      <c r="L14" s="121"/>
      <c r="M14" s="121"/>
      <c r="N14" s="121"/>
      <c r="P14" s="91" t="s">
        <v>35</v>
      </c>
    </row>
    <row r="17" ht="15">
      <c r="A17" s="72" t="s">
        <v>36</v>
      </c>
    </row>
    <row r="18" ht="15">
      <c r="A18" s="74" t="s">
        <v>25</v>
      </c>
    </row>
    <row r="19" ht="15">
      <c r="A19" s="74" t="s">
        <v>26</v>
      </c>
    </row>
    <row r="20" ht="15">
      <c r="A20" s="74" t="s">
        <v>28</v>
      </c>
    </row>
    <row r="21" ht="15">
      <c r="A21" s="74" t="s">
        <v>27</v>
      </c>
    </row>
  </sheetData>
  <sheetProtection password="C911" sheet="1" objects="1" scenarios="1" autoFilter="0"/>
  <mergeCells count="3">
    <mergeCell ref="C1:C14"/>
    <mergeCell ref="A1:A14"/>
    <mergeCell ref="B1:B1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valeev.rr@roslesinforg.ru</dc:creator>
  <cp:keywords/>
  <dc:description/>
  <cp:lastModifiedBy>Оля</cp:lastModifiedBy>
  <cp:lastPrinted>2017-01-16T11:12:02Z</cp:lastPrinted>
  <dcterms:created xsi:type="dcterms:W3CDTF">2016-03-31T09:59:02Z</dcterms:created>
  <dcterms:modified xsi:type="dcterms:W3CDTF">2017-01-16T11:15:29Z</dcterms:modified>
  <cp:category/>
  <cp:version/>
  <cp:contentType/>
  <cp:contentStatus/>
</cp:coreProperties>
</file>