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<sst xmlns="http://schemas.openxmlformats.org/spreadsheetml/2006/main" count="293" uniqueCount="148">
  <si>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</si>
  <si>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</si>
  <si>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</si>
  <si>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</si>
  <si>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</si>
  <si>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</si>
  <si>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</si>
  <si>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</si>
  <si>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</si>
  <si>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</si>
  <si>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</si>
  <si>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</si>
  <si>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</si>
  <si>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</si>
  <si>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</si>
  <si>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</si>
  <si>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</si>
  <si>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</si>
  <si>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</si>
  <si>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</si>
  <si>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</si>
  <si>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</si>
  <si>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</si>
  <si>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</si>
  <si>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</si>
  <si>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</si>
  <si>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</si>
  <si>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</si>
  <si>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</si>
  <si>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</si>
  <si>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</si>
  <si>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</si>
  <si>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</si>
  <si>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</si>
  <si>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</si>
  <si>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</si>
  <si>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</si>
  <si>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</si>
  <si>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</si>
  <si>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</si>
  <si>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</si>
  <si>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</si>
  <si>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</si>
  <si>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</si>
  <si>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</si>
  <si>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</si>
  <si>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</si>
  <si>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</si>
  <si>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</si>
  <si>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</si>
  <si>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</si>
  <si>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</si>
  <si>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</si>
  <si>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</si>
  <si>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</si>
  <si>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</si>
  <si>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</si>
  <si>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</si>
  <si>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</si>
  <si>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</si>
  <si>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</si>
  <si>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</si>
  <si>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</si>
  <si>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</si>
  <si>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</si>
  <si>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</si>
  <si>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</si>
  <si>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</si>
  <si>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</si>
  <si>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</si>
  <si>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</si>
  <si>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</si>
  <si>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</si>
  <si>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</si>
  <si>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</si>
  <si>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</si>
  <si>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</si>
  <si>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</si>
  <si>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</si>
  <si>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</si>
  <si>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</si>
  <si>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</si>
  <si>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</si>
  <si>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</si>
  <si>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</si>
  <si>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</si>
  <si>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</si>
  <si>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</si>
  <si>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</si>
  <si>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</si>
  <si>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</si>
  <si>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</si>
  <si>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</si>
  <si>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</si>
  <si>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</si>
  <si>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</si>
  <si>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</si>
  <si>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</si>
  <si>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</si>
  <si>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</si>
  <si>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</si>
  <si>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</si>
  <si>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</si>
  <si>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</si>
  <si>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</si>
  <si>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</si>
  <si>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</si>
  <si>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</si>
  <si>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</si>
  <si>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</si>
  <si>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</si>
  <si>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</si>
  <si>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</si>
  <si>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</si>
  <si>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</si>
  <si>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</si>
  <si>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</si>
  <si>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</si>
  <si>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</si>
  <si>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</si>
  <si>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</si>
  <si>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</si>
  <si>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</si>
  <si>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</si>
  <si>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</si>
  <si>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</si>
  <si>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</si>
  <si>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</si>
  <si>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</si>
  <si>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</si>
  <si>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</si>
  <si>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</si>
  <si>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</si>
  <si>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</si>
  <si>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</si>
  <si>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</si>
  <si>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</si>
  <si>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</si>
  <si>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Тишенин Н.Т.</t>
  </si>
  <si>
    <t>инж.Лесопользования</t>
  </si>
  <si>
    <t>Костюхин И.В.</t>
  </si>
  <si>
    <t>84747421610</t>
  </si>
  <si>
    <t>декабрь</t>
  </si>
  <si>
    <t>15.01.2018 г.</t>
  </si>
  <si>
    <t>Липецкая обл. Управление ЛХ</t>
  </si>
  <si>
    <t>030</t>
  </si>
  <si>
    <t>Тербунское</t>
  </si>
  <si>
    <t>03007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</si>
</sst>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#,##0.00_ ;[Red]\-#,##0.00\ "/>
    <numFmt numFmtId="174" formatCode="#,##0.000_ ;[Red]\-#,##0.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8" fontId="7" fillId="0" borderId="10" xfId="53" applyNumberFormat="1" applyFont="1" applyBorder="1" applyAlignment="1" applyProtection="1">
      <alignment horizontal="center" vertical="center"/>
      <protection/>
    </xf>
    <xf numFmtId="168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8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8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9" fontId="2" fillId="0" borderId="0" xfId="53" applyNumberFormat="1" applyBorder="1" applyAlignment="1" applyProtection="1">
      <alignment horizontal="center" wrapText="1"/>
      <protection locked="0"/>
    </xf>
    <xf numFmtId="169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0" fontId="7" fillId="0" borderId="0" xfId="57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168" fontId="7" fillId="0" borderId="10" xfId="53" applyNumberFormat="1" applyFont="1" applyBorder="1" applyAlignment="1" applyProtection="1">
      <alignment horizontal="right"/>
      <protection locked="0"/>
    </xf>
    <xf numFmtId="168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8" fontId="7" fillId="0" borderId="0" xfId="53" applyNumberFormat="1" applyFont="1" applyFill="1" applyBorder="1" applyAlignment="1" applyProtection="1">
      <alignment horizontal="center" vertical="center"/>
      <protection/>
    </xf>
    <xf numFmtId="168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2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2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68" fontId="7" fillId="34" borderId="10" xfId="53" applyNumberFormat="1" applyFont="1" applyFill="1" applyBorder="1" applyAlignment="1" applyProtection="1">
      <alignment/>
      <protection/>
    </xf>
    <xf numFmtId="168" fontId="7" fillId="0" borderId="10" xfId="53" applyNumberFormat="1" applyFont="1" applyBorder="1" applyAlignment="1" applyProtection="1">
      <alignment/>
      <protection locked="0"/>
    </xf>
    <xf numFmtId="168" fontId="16" fillId="34" borderId="10" xfId="53" applyNumberFormat="1" applyFont="1" applyFill="1" applyBorder="1" applyAlignment="1" applyProtection="1">
      <alignment/>
      <protection/>
    </xf>
    <xf numFmtId="168" fontId="7" fillId="0" borderId="10" xfId="53" applyNumberFormat="1" applyFont="1" applyFill="1" applyBorder="1" applyAlignment="1" applyProtection="1">
      <alignment/>
      <protection locked="0"/>
    </xf>
    <xf numFmtId="168" fontId="5" fillId="34" borderId="10" xfId="53" applyNumberFormat="1" applyFont="1" applyFill="1" applyBorder="1">
      <alignment/>
      <protection/>
    </xf>
    <xf numFmtId="168" fontId="30" fillId="34" borderId="10" xfId="53" applyNumberFormat="1" applyFont="1" applyFill="1" applyBorder="1" applyAlignment="1">
      <alignment/>
      <protection/>
    </xf>
    <xf numFmtId="174" fontId="7" fillId="0" borderId="10" xfId="53" applyNumberFormat="1" applyFont="1" applyBorder="1" applyAlignment="1" applyProtection="1">
      <alignment/>
      <protection locked="0"/>
    </xf>
    <xf numFmtId="174" fontId="16" fillId="34" borderId="10" xfId="53" applyNumberFormat="1" applyFont="1" applyFill="1" applyBorder="1" applyAlignment="1" applyProtection="1">
      <alignment/>
      <protection/>
    </xf>
    <xf numFmtId="174" fontId="7" fillId="0" borderId="10" xfId="53" applyNumberFormat="1" applyFont="1" applyBorder="1" applyAlignment="1" applyProtection="1">
      <alignment horizontal="right"/>
      <protection locked="0"/>
    </xf>
    <xf numFmtId="174" fontId="7" fillId="34" borderId="10" xfId="53" applyNumberFormat="1" applyFont="1" applyFill="1" applyBorder="1" applyAlignment="1" applyProtection="1">
      <alignment horizontal="right"/>
      <protection/>
    </xf>
    <xf numFmtId="174" fontId="7" fillId="34" borderId="10" xfId="53" applyNumberFormat="1" applyFont="1" applyFill="1" applyBorder="1" applyAlignment="1" applyProtection="1">
      <alignment/>
      <protection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3" fillId="0" borderId="12" xfId="53" applyFont="1" applyBorder="1" applyAlignment="1">
      <alignment horizontal="center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21">
      <selection activeCell="E50" sqref="E50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2" t="s">
        <v>136</v>
      </c>
      <c r="B1" s="8" t="s">
        <v>85</v>
      </c>
      <c r="C1" s="78" t="s">
        <v>145</v>
      </c>
      <c r="D1" s="78" t="s">
        <v>147</v>
      </c>
      <c r="E1" s="79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7" t="s">
        <v>126</v>
      </c>
      <c r="B3" s="127"/>
      <c r="C3" s="127"/>
      <c r="D3" s="127"/>
      <c r="E3" s="127"/>
      <c r="F3" s="127"/>
      <c r="G3" s="127"/>
      <c r="H3" s="127"/>
      <c r="I3" s="127"/>
      <c r="J3" s="130" t="s">
        <v>97</v>
      </c>
      <c r="K3" s="131"/>
      <c r="L3" s="132"/>
    </row>
    <row r="4" spans="1:12" ht="12.75">
      <c r="A4" s="128" t="s">
        <v>98</v>
      </c>
      <c r="B4" s="128"/>
      <c r="C4" s="128"/>
      <c r="D4" s="128"/>
      <c r="E4" s="128"/>
      <c r="F4" s="128"/>
      <c r="G4" s="128"/>
      <c r="H4" s="128"/>
      <c r="I4" s="128"/>
      <c r="J4" s="133" t="s">
        <v>95</v>
      </c>
      <c r="K4" s="134"/>
      <c r="L4" s="135"/>
    </row>
    <row r="5" spans="1:12" ht="25.5" customHeight="1">
      <c r="A5" s="129" t="s">
        <v>96</v>
      </c>
      <c r="B5" s="129"/>
      <c r="C5" s="129"/>
      <c r="D5" s="129"/>
      <c r="E5" s="129"/>
      <c r="F5" s="129"/>
      <c r="G5" s="129"/>
      <c r="H5" s="129"/>
      <c r="I5" s="129"/>
      <c r="J5" s="136" t="s">
        <v>125</v>
      </c>
      <c r="K5" s="137"/>
      <c r="L5" s="138"/>
    </row>
    <row r="6" spans="3:6" ht="7.5" customHeight="1">
      <c r="C6" s="8"/>
      <c r="D6" s="9"/>
      <c r="E6" s="9"/>
      <c r="F6" s="9"/>
    </row>
    <row r="7" spans="3:17" ht="24" customHeight="1">
      <c r="C7" s="16"/>
      <c r="D7" s="143" t="s">
        <v>2</v>
      </c>
      <c r="E7" s="143"/>
      <c r="F7" s="143"/>
      <c r="G7" s="143"/>
      <c r="H7" s="143"/>
      <c r="I7" s="143"/>
      <c r="J7" s="143"/>
      <c r="K7" s="16"/>
      <c r="L7"/>
      <c r="M7"/>
      <c r="N7"/>
      <c r="O7"/>
      <c r="P7"/>
      <c r="Q7"/>
    </row>
    <row r="8" spans="1:9" s="89" customFormat="1" ht="15">
      <c r="A8" s="88"/>
      <c r="E8" s="90" t="s">
        <v>3</v>
      </c>
      <c r="F8" s="91" t="s">
        <v>134</v>
      </c>
      <c r="G8" s="92" t="s">
        <v>142</v>
      </c>
      <c r="H8" s="93">
        <v>2017</v>
      </c>
      <c r="I8" s="94" t="s">
        <v>88</v>
      </c>
    </row>
    <row r="9" spans="1:11" s="89" customFormat="1" ht="12.75" customHeight="1">
      <c r="A9" s="88"/>
      <c r="B9" s="88"/>
      <c r="C9" s="88"/>
      <c r="G9" s="146" t="s">
        <v>135</v>
      </c>
      <c r="H9" s="146"/>
      <c r="J9" s="5"/>
      <c r="K9" s="5"/>
    </row>
    <row r="10" spans="1:12" ht="18.75" customHeight="1">
      <c r="A10" s="10"/>
      <c r="B10" s="10"/>
      <c r="C10" s="10"/>
      <c r="D10" s="141" t="s">
        <v>144</v>
      </c>
      <c r="E10" s="141"/>
      <c r="F10" s="141"/>
      <c r="G10" s="141"/>
      <c r="H10" s="141"/>
      <c r="I10" s="141"/>
      <c r="J10" s="141"/>
      <c r="K10" s="11"/>
      <c r="L10" s="12"/>
    </row>
    <row r="11" spans="1:12" ht="12.75">
      <c r="A11" s="13"/>
      <c r="B11" s="14"/>
      <c r="C11" s="14"/>
      <c r="D11" s="142" t="s">
        <v>127</v>
      </c>
      <c r="E11" s="142"/>
      <c r="F11" s="142"/>
      <c r="G11" s="142"/>
      <c r="H11" s="142"/>
      <c r="I11" s="142"/>
      <c r="J11" s="142"/>
      <c r="K11" s="11"/>
      <c r="L11" s="15"/>
    </row>
    <row r="12" spans="1:12" ht="17.25" customHeight="1">
      <c r="A12" s="13"/>
      <c r="B12" s="14"/>
      <c r="C12" s="14"/>
      <c r="D12" s="145" t="s">
        <v>146</v>
      </c>
      <c r="E12" s="145"/>
      <c r="F12" s="145"/>
      <c r="G12" s="145"/>
      <c r="H12" s="145"/>
      <c r="I12" s="145"/>
      <c r="J12" s="145"/>
      <c r="K12" s="11"/>
      <c r="L12" s="15"/>
    </row>
    <row r="13" spans="1:12" ht="12.75">
      <c r="A13" s="13"/>
      <c r="B13" s="14"/>
      <c r="C13" s="14"/>
      <c r="D13" s="144" t="s">
        <v>119</v>
      </c>
      <c r="E13" s="144"/>
      <c r="F13" s="144"/>
      <c r="G13" s="144"/>
      <c r="H13" s="144"/>
      <c r="I13" s="144"/>
      <c r="J13" s="144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23" t="s">
        <v>4</v>
      </c>
      <c r="B15" s="124" t="s">
        <v>5</v>
      </c>
      <c r="C15" s="123" t="s">
        <v>6</v>
      </c>
      <c r="D15" s="123"/>
      <c r="E15" s="125" t="s">
        <v>7</v>
      </c>
      <c r="F15" s="125"/>
      <c r="G15" s="123" t="s">
        <v>8</v>
      </c>
      <c r="H15" s="123"/>
      <c r="I15" s="123" t="s">
        <v>9</v>
      </c>
      <c r="J15" s="123"/>
      <c r="K15" s="123"/>
      <c r="L15" s="123"/>
    </row>
    <row r="16" spans="1:12" ht="27.75" customHeight="1">
      <c r="A16" s="123"/>
      <c r="B16" s="124"/>
      <c r="C16" s="123"/>
      <c r="D16" s="123"/>
      <c r="E16" s="125"/>
      <c r="F16" s="125"/>
      <c r="G16" s="123"/>
      <c r="H16" s="123"/>
      <c r="I16" s="126" t="s">
        <v>10</v>
      </c>
      <c r="J16" s="126" t="s">
        <v>120</v>
      </c>
      <c r="K16" s="123" t="s">
        <v>124</v>
      </c>
      <c r="L16" s="123"/>
    </row>
    <row r="17" spans="1:16" ht="56.25" customHeight="1">
      <c r="A17" s="123"/>
      <c r="B17" s="124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26"/>
      <c r="J17" s="126"/>
      <c r="K17" s="20" t="s">
        <v>10</v>
      </c>
      <c r="L17" s="20" t="s">
        <v>120</v>
      </c>
      <c r="N17" s="119" t="s">
        <v>11</v>
      </c>
      <c r="O17" s="120"/>
      <c r="P17" s="121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80" t="s">
        <v>128</v>
      </c>
      <c r="B19" s="63" t="s">
        <v>20</v>
      </c>
      <c r="C19" s="26" t="s">
        <v>13</v>
      </c>
      <c r="D19" s="104">
        <f>SUM(D20:D21)</f>
        <v>1.01</v>
      </c>
      <c r="E19" s="26" t="s">
        <v>13</v>
      </c>
      <c r="F19" s="104">
        <f>SUM(F20:F21)</f>
        <v>6.88</v>
      </c>
      <c r="G19" s="26" t="s">
        <v>13</v>
      </c>
      <c r="H19" s="104">
        <f>SUM(H20:H21)</f>
        <v>0.9</v>
      </c>
      <c r="I19" s="26" t="s">
        <v>13</v>
      </c>
      <c r="J19" s="104">
        <f>SUM(J20:J21)</f>
        <v>8.79</v>
      </c>
      <c r="K19" s="26" t="s">
        <v>13</v>
      </c>
      <c r="L19" s="66">
        <f>SUM(L20:L21)</f>
        <v>0</v>
      </c>
      <c r="N19" s="25" t="str">
        <f>B19</f>
        <v>100</v>
      </c>
      <c r="O19" s="26" t="s">
        <v>13</v>
      </c>
      <c r="P19" s="99">
        <f>IF(L19&gt;J19,J19-L19,0)</f>
        <v>0</v>
      </c>
    </row>
    <row r="20" spans="1:16" ht="38.25">
      <c r="A20" s="23" t="s">
        <v>99</v>
      </c>
      <c r="B20" s="63" t="s">
        <v>21</v>
      </c>
      <c r="C20" s="26" t="s">
        <v>13</v>
      </c>
      <c r="D20" s="103">
        <v>0.05</v>
      </c>
      <c r="E20" s="26" t="s">
        <v>13</v>
      </c>
      <c r="F20" s="103">
        <v>0.55</v>
      </c>
      <c r="G20" s="26" t="s">
        <v>13</v>
      </c>
      <c r="H20" s="65"/>
      <c r="I20" s="26" t="s">
        <v>13</v>
      </c>
      <c r="J20" s="105">
        <f>SUM(D20,F20,H20)</f>
        <v>0.6000000000000001</v>
      </c>
      <c r="K20" s="26" t="s">
        <v>13</v>
      </c>
      <c r="L20" s="65"/>
      <c r="N20" s="25" t="str">
        <f aca="true" t="shared" si="0" ref="N20:N53">B20</f>
        <v>110</v>
      </c>
      <c r="O20" s="26" t="s">
        <v>13</v>
      </c>
      <c r="P20" s="99">
        <f aca="true" t="shared" si="1" ref="P20:P53">IF(L20&gt;J20,J20-L20,0)</f>
        <v>0</v>
      </c>
    </row>
    <row r="21" spans="1:16" ht="25.5">
      <c r="A21" s="23" t="s">
        <v>100</v>
      </c>
      <c r="B21" s="63" t="s">
        <v>22</v>
      </c>
      <c r="C21" s="26" t="s">
        <v>13</v>
      </c>
      <c r="D21" s="103">
        <v>0.96</v>
      </c>
      <c r="E21" s="26" t="s">
        <v>13</v>
      </c>
      <c r="F21" s="103">
        <v>6.33</v>
      </c>
      <c r="G21" s="26" t="s">
        <v>13</v>
      </c>
      <c r="H21" s="103">
        <v>0.9</v>
      </c>
      <c r="I21" s="26" t="s">
        <v>13</v>
      </c>
      <c r="J21" s="105">
        <f>SUM(D21,F21,H21)</f>
        <v>8.19</v>
      </c>
      <c r="K21" s="26" t="s">
        <v>13</v>
      </c>
      <c r="L21" s="65"/>
      <c r="N21" s="25" t="str">
        <f t="shared" si="0"/>
        <v>120</v>
      </c>
      <c r="O21" s="26" t="s">
        <v>13</v>
      </c>
      <c r="P21" s="99">
        <f t="shared" si="1"/>
        <v>0</v>
      </c>
    </row>
    <row r="22" spans="1:16" ht="25.5">
      <c r="A22" s="24" t="s">
        <v>29</v>
      </c>
      <c r="B22" s="67" t="s">
        <v>23</v>
      </c>
      <c r="C22" s="96"/>
      <c r="D22" s="26" t="s">
        <v>13</v>
      </c>
      <c r="E22" s="96"/>
      <c r="F22" s="26" t="s">
        <v>13</v>
      </c>
      <c r="G22" s="96"/>
      <c r="H22" s="26" t="s">
        <v>13</v>
      </c>
      <c r="I22" s="95">
        <f>SUM(C22,E22,G22)</f>
        <v>0</v>
      </c>
      <c r="J22" s="26" t="s">
        <v>13</v>
      </c>
      <c r="K22" s="96"/>
      <c r="L22" s="26" t="s">
        <v>13</v>
      </c>
      <c r="N22" s="25" t="str">
        <f t="shared" si="0"/>
        <v>150</v>
      </c>
      <c r="O22" s="99">
        <f aca="true" t="shared" si="2" ref="O22:O53">IF(K22&gt;I22,I22-K22,0)</f>
        <v>0</v>
      </c>
      <c r="P22" s="26" t="s">
        <v>13</v>
      </c>
    </row>
    <row r="23" spans="1:16" ht="12.75">
      <c r="A23" s="68" t="s">
        <v>14</v>
      </c>
      <c r="B23" s="67" t="s">
        <v>24</v>
      </c>
      <c r="C23" s="95">
        <f>C24+C27+C28</f>
        <v>0</v>
      </c>
      <c r="D23" s="95">
        <f aca="true" t="shared" si="3" ref="D23:L23">D24+D27+D28</f>
        <v>0</v>
      </c>
      <c r="E23" s="95">
        <f t="shared" si="3"/>
        <v>4.2</v>
      </c>
      <c r="F23" s="105">
        <f t="shared" si="3"/>
        <v>1.016</v>
      </c>
      <c r="G23" s="95">
        <f t="shared" si="3"/>
        <v>9.4</v>
      </c>
      <c r="H23" s="105">
        <f t="shared" si="3"/>
        <v>0.675</v>
      </c>
      <c r="I23" s="95">
        <f t="shared" si="3"/>
        <v>13.600000000000001</v>
      </c>
      <c r="J23" s="105">
        <f t="shared" si="3"/>
        <v>1.691</v>
      </c>
      <c r="K23" s="95">
        <f t="shared" si="3"/>
        <v>0</v>
      </c>
      <c r="L23" s="95">
        <f t="shared" si="3"/>
        <v>0</v>
      </c>
      <c r="N23" s="25" t="str">
        <f t="shared" si="0"/>
        <v>200</v>
      </c>
      <c r="O23" s="99">
        <f t="shared" si="2"/>
        <v>0</v>
      </c>
      <c r="P23" s="99">
        <f t="shared" si="1"/>
        <v>0</v>
      </c>
    </row>
    <row r="24" spans="1:16" ht="25.5">
      <c r="A24" s="28" t="s">
        <v>30</v>
      </c>
      <c r="B24" s="67" t="s">
        <v>25</v>
      </c>
      <c r="C24" s="95">
        <f>SUM(C25:C26)</f>
        <v>0</v>
      </c>
      <c r="D24" s="95">
        <f aca="true" t="shared" si="4" ref="D24:L24">SUM(D25:D26)</f>
        <v>0</v>
      </c>
      <c r="E24" s="95">
        <f t="shared" si="4"/>
        <v>0</v>
      </c>
      <c r="F24" s="95">
        <f t="shared" si="4"/>
        <v>0</v>
      </c>
      <c r="G24" s="95">
        <f t="shared" si="4"/>
        <v>0</v>
      </c>
      <c r="H24" s="95">
        <f t="shared" si="4"/>
        <v>0</v>
      </c>
      <c r="I24" s="95">
        <f t="shared" si="4"/>
        <v>0</v>
      </c>
      <c r="J24" s="95">
        <f t="shared" si="4"/>
        <v>0</v>
      </c>
      <c r="K24" s="95">
        <f t="shared" si="4"/>
        <v>0</v>
      </c>
      <c r="L24" s="95">
        <f t="shared" si="4"/>
        <v>0</v>
      </c>
      <c r="N24" s="25" t="str">
        <f t="shared" si="0"/>
        <v>210</v>
      </c>
      <c r="O24" s="99">
        <f t="shared" si="2"/>
        <v>0</v>
      </c>
      <c r="P24" s="99">
        <f t="shared" si="1"/>
        <v>0</v>
      </c>
    </row>
    <row r="25" spans="1:16" ht="38.25">
      <c r="A25" s="28" t="s">
        <v>101</v>
      </c>
      <c r="B25" s="67" t="s">
        <v>39</v>
      </c>
      <c r="C25" s="96"/>
      <c r="D25" s="96"/>
      <c r="E25" s="96"/>
      <c r="F25" s="96"/>
      <c r="G25" s="96"/>
      <c r="H25" s="96"/>
      <c r="I25" s="95">
        <f aca="true" t="shared" si="5" ref="I25:J27">SUM(C25,E25,G25)</f>
        <v>0</v>
      </c>
      <c r="J25" s="95">
        <f t="shared" si="5"/>
        <v>0</v>
      </c>
      <c r="K25" s="96"/>
      <c r="L25" s="96"/>
      <c r="N25" s="25" t="str">
        <f t="shared" si="0"/>
        <v>211</v>
      </c>
      <c r="O25" s="99">
        <f t="shared" si="2"/>
        <v>0</v>
      </c>
      <c r="P25" s="99">
        <f t="shared" si="1"/>
        <v>0</v>
      </c>
    </row>
    <row r="26" spans="1:16" ht="25.5">
      <c r="A26" s="28" t="s">
        <v>102</v>
      </c>
      <c r="B26" s="67" t="s">
        <v>40</v>
      </c>
      <c r="C26" s="96"/>
      <c r="D26" s="96"/>
      <c r="E26" s="96"/>
      <c r="F26" s="96"/>
      <c r="G26" s="96"/>
      <c r="H26" s="96"/>
      <c r="I26" s="95">
        <f t="shared" si="5"/>
        <v>0</v>
      </c>
      <c r="J26" s="95">
        <f t="shared" si="5"/>
        <v>0</v>
      </c>
      <c r="K26" s="96"/>
      <c r="L26" s="96"/>
      <c r="N26" s="25" t="str">
        <f t="shared" si="0"/>
        <v>212</v>
      </c>
      <c r="O26" s="99">
        <f t="shared" si="2"/>
        <v>0</v>
      </c>
      <c r="P26" s="99">
        <f t="shared" si="1"/>
        <v>0</v>
      </c>
    </row>
    <row r="27" spans="1:16" ht="12.75">
      <c r="A27" s="28" t="s">
        <v>123</v>
      </c>
      <c r="B27" s="67" t="s">
        <v>26</v>
      </c>
      <c r="C27" s="96"/>
      <c r="D27" s="96"/>
      <c r="E27" s="96">
        <v>4.2</v>
      </c>
      <c r="F27" s="101">
        <v>1.016</v>
      </c>
      <c r="G27" s="96">
        <v>9.4</v>
      </c>
      <c r="H27" s="101">
        <v>0.675</v>
      </c>
      <c r="I27" s="95">
        <f t="shared" si="5"/>
        <v>13.600000000000001</v>
      </c>
      <c r="J27" s="105">
        <f t="shared" si="5"/>
        <v>1.691</v>
      </c>
      <c r="K27" s="96"/>
      <c r="L27" s="96"/>
      <c r="N27" s="25" t="str">
        <f t="shared" si="0"/>
        <v>220</v>
      </c>
      <c r="O27" s="99">
        <f t="shared" si="2"/>
        <v>0</v>
      </c>
      <c r="P27" s="99">
        <f t="shared" si="1"/>
        <v>0</v>
      </c>
    </row>
    <row r="28" spans="1:16" ht="63.75">
      <c r="A28" s="28" t="s">
        <v>130</v>
      </c>
      <c r="B28" s="67" t="s">
        <v>27</v>
      </c>
      <c r="C28" s="96"/>
      <c r="D28" s="96"/>
      <c r="E28" s="96"/>
      <c r="F28" s="96"/>
      <c r="G28" s="96"/>
      <c r="H28" s="96"/>
      <c r="I28" s="95">
        <f>SUM(C28,E28,G28)</f>
        <v>0</v>
      </c>
      <c r="J28" s="95">
        <f>SUM(D28,F28,H28)</f>
        <v>0</v>
      </c>
      <c r="K28" s="96"/>
      <c r="L28" s="96"/>
      <c r="N28" s="25" t="str">
        <f t="shared" si="0"/>
        <v>230</v>
      </c>
      <c r="O28" s="99">
        <f t="shared" si="2"/>
        <v>0</v>
      </c>
      <c r="P28" s="99">
        <f t="shared" si="1"/>
        <v>0</v>
      </c>
    </row>
    <row r="29" spans="1:16" ht="27">
      <c r="A29" s="24" t="s">
        <v>131</v>
      </c>
      <c r="B29" s="67" t="s">
        <v>41</v>
      </c>
      <c r="C29" s="96">
        <v>16.5</v>
      </c>
      <c r="D29" s="26" t="s">
        <v>13</v>
      </c>
      <c r="E29" s="96">
        <v>17.8</v>
      </c>
      <c r="F29" s="26" t="s">
        <v>13</v>
      </c>
      <c r="G29" s="96">
        <v>1.7</v>
      </c>
      <c r="H29" s="26" t="s">
        <v>13</v>
      </c>
      <c r="I29" s="95">
        <f>SUM(C29,E29,G29)</f>
        <v>36</v>
      </c>
      <c r="J29" s="26" t="s">
        <v>13</v>
      </c>
      <c r="K29" s="96"/>
      <c r="L29" s="26" t="s">
        <v>13</v>
      </c>
      <c r="N29" s="25" t="str">
        <f t="shared" si="0"/>
        <v>250</v>
      </c>
      <c r="O29" s="99">
        <f t="shared" si="2"/>
        <v>0</v>
      </c>
      <c r="P29" s="26" t="s">
        <v>13</v>
      </c>
    </row>
    <row r="30" spans="1:16" ht="12.75">
      <c r="A30" s="68" t="s">
        <v>15</v>
      </c>
      <c r="B30" s="67" t="s">
        <v>28</v>
      </c>
      <c r="C30" s="95">
        <f>C31+C38+C40+C49</f>
        <v>18.6</v>
      </c>
      <c r="D30" s="105">
        <f aca="true" t="shared" si="6" ref="D30:L30">D31+D38+D40+D49</f>
        <v>0.595</v>
      </c>
      <c r="E30" s="95">
        <f t="shared" si="6"/>
        <v>56.3</v>
      </c>
      <c r="F30" s="105">
        <f t="shared" si="6"/>
        <v>1.767</v>
      </c>
      <c r="G30" s="95">
        <f t="shared" si="6"/>
        <v>9</v>
      </c>
      <c r="H30" s="95">
        <f t="shared" si="6"/>
        <v>0</v>
      </c>
      <c r="I30" s="95">
        <f t="shared" si="6"/>
        <v>83.9</v>
      </c>
      <c r="J30" s="105">
        <f t="shared" si="6"/>
        <v>2.362</v>
      </c>
      <c r="K30" s="95">
        <f t="shared" si="6"/>
        <v>0</v>
      </c>
      <c r="L30" s="95">
        <f t="shared" si="6"/>
        <v>0</v>
      </c>
      <c r="N30" s="25" t="str">
        <f t="shared" si="0"/>
        <v>300</v>
      </c>
      <c r="O30" s="99">
        <f t="shared" si="2"/>
        <v>0</v>
      </c>
      <c r="P30" s="99">
        <f t="shared" si="1"/>
        <v>0</v>
      </c>
    </row>
    <row r="31" spans="1:16" ht="25.5">
      <c r="A31" s="28" t="s">
        <v>30</v>
      </c>
      <c r="B31" s="67" t="s">
        <v>32</v>
      </c>
      <c r="C31" s="95">
        <f>SUM(C32:C37)</f>
        <v>0</v>
      </c>
      <c r="D31" s="95">
        <f aca="true" t="shared" si="7" ref="D31:L31">SUM(D32:D37)</f>
        <v>0</v>
      </c>
      <c r="E31" s="95">
        <f t="shared" si="7"/>
        <v>0</v>
      </c>
      <c r="F31" s="95">
        <f t="shared" si="7"/>
        <v>0</v>
      </c>
      <c r="G31" s="95">
        <f t="shared" si="7"/>
        <v>0</v>
      </c>
      <c r="H31" s="95">
        <f t="shared" si="7"/>
        <v>0</v>
      </c>
      <c r="I31" s="95">
        <f t="shared" si="7"/>
        <v>0</v>
      </c>
      <c r="J31" s="95">
        <f t="shared" si="7"/>
        <v>0</v>
      </c>
      <c r="K31" s="95">
        <f t="shared" si="7"/>
        <v>0</v>
      </c>
      <c r="L31" s="95">
        <f t="shared" si="7"/>
        <v>0</v>
      </c>
      <c r="N31" s="25" t="str">
        <f t="shared" si="0"/>
        <v>310</v>
      </c>
      <c r="O31" s="99">
        <f t="shared" si="2"/>
        <v>0</v>
      </c>
      <c r="P31" s="99">
        <f t="shared" si="1"/>
        <v>0</v>
      </c>
    </row>
    <row r="32" spans="1:16" ht="25.5">
      <c r="A32" s="28" t="s">
        <v>105</v>
      </c>
      <c r="B32" s="67" t="s">
        <v>33</v>
      </c>
      <c r="C32" s="96"/>
      <c r="D32" s="96"/>
      <c r="E32" s="96"/>
      <c r="F32" s="96"/>
      <c r="G32" s="96"/>
      <c r="H32" s="96"/>
      <c r="I32" s="95">
        <f>SUM(C32,E32,G32)</f>
        <v>0</v>
      </c>
      <c r="J32" s="95">
        <f aca="true" t="shared" si="8" ref="I32:J38">SUM(D32,F32,H32)</f>
        <v>0</v>
      </c>
      <c r="K32" s="96"/>
      <c r="L32" s="96"/>
      <c r="N32" s="25" t="str">
        <f t="shared" si="0"/>
        <v>311</v>
      </c>
      <c r="O32" s="99">
        <f t="shared" si="2"/>
        <v>0</v>
      </c>
      <c r="P32" s="99">
        <f t="shared" si="1"/>
        <v>0</v>
      </c>
    </row>
    <row r="33" spans="1:16" ht="12.75">
      <c r="A33" s="28" t="s">
        <v>16</v>
      </c>
      <c r="B33" s="67" t="s">
        <v>34</v>
      </c>
      <c r="C33" s="96"/>
      <c r="D33" s="96"/>
      <c r="E33" s="96"/>
      <c r="F33" s="96"/>
      <c r="G33" s="96"/>
      <c r="H33" s="96"/>
      <c r="I33" s="95">
        <f t="shared" si="8"/>
        <v>0</v>
      </c>
      <c r="J33" s="95">
        <f t="shared" si="8"/>
        <v>0</v>
      </c>
      <c r="K33" s="96"/>
      <c r="L33" s="96"/>
      <c r="N33" s="25" t="str">
        <f t="shared" si="0"/>
        <v>312</v>
      </c>
      <c r="O33" s="99">
        <f t="shared" si="2"/>
        <v>0</v>
      </c>
      <c r="P33" s="99">
        <f t="shared" si="1"/>
        <v>0</v>
      </c>
    </row>
    <row r="34" spans="1:16" ht="12.75">
      <c r="A34" s="28" t="s">
        <v>106</v>
      </c>
      <c r="B34" s="67" t="s">
        <v>42</v>
      </c>
      <c r="C34" s="96"/>
      <c r="D34" s="96"/>
      <c r="E34" s="96"/>
      <c r="F34" s="96"/>
      <c r="G34" s="96"/>
      <c r="H34" s="96"/>
      <c r="I34" s="95">
        <f t="shared" si="8"/>
        <v>0</v>
      </c>
      <c r="J34" s="95">
        <f t="shared" si="8"/>
        <v>0</v>
      </c>
      <c r="K34" s="96"/>
      <c r="L34" s="96"/>
      <c r="N34" s="25" t="str">
        <f t="shared" si="0"/>
        <v>313</v>
      </c>
      <c r="O34" s="99">
        <f t="shared" si="2"/>
        <v>0</v>
      </c>
      <c r="P34" s="99">
        <f t="shared" si="1"/>
        <v>0</v>
      </c>
    </row>
    <row r="35" spans="1:16" ht="25.5">
      <c r="A35" s="28" t="s">
        <v>103</v>
      </c>
      <c r="B35" s="67" t="s">
        <v>43</v>
      </c>
      <c r="C35" s="96"/>
      <c r="D35" s="96"/>
      <c r="E35" s="96"/>
      <c r="F35" s="96"/>
      <c r="G35" s="96"/>
      <c r="H35" s="96"/>
      <c r="I35" s="95">
        <f t="shared" si="8"/>
        <v>0</v>
      </c>
      <c r="J35" s="95">
        <f t="shared" si="8"/>
        <v>0</v>
      </c>
      <c r="K35" s="96"/>
      <c r="L35" s="96"/>
      <c r="N35" s="25" t="str">
        <f t="shared" si="0"/>
        <v>314</v>
      </c>
      <c r="O35" s="99">
        <f t="shared" si="2"/>
        <v>0</v>
      </c>
      <c r="P35" s="99">
        <f t="shared" si="1"/>
        <v>0</v>
      </c>
    </row>
    <row r="36" spans="1:16" ht="12.75">
      <c r="A36" s="28" t="s">
        <v>118</v>
      </c>
      <c r="B36" s="67" t="s">
        <v>44</v>
      </c>
      <c r="C36" s="96"/>
      <c r="D36" s="96"/>
      <c r="E36" s="96"/>
      <c r="F36" s="96"/>
      <c r="G36" s="96"/>
      <c r="H36" s="96"/>
      <c r="I36" s="95">
        <f t="shared" si="8"/>
        <v>0</v>
      </c>
      <c r="J36" s="95">
        <f t="shared" si="8"/>
        <v>0</v>
      </c>
      <c r="K36" s="96"/>
      <c r="L36" s="96"/>
      <c r="N36" s="25" t="str">
        <f t="shared" si="0"/>
        <v>315</v>
      </c>
      <c r="O36" s="99">
        <f t="shared" si="2"/>
        <v>0</v>
      </c>
      <c r="P36" s="99">
        <f t="shared" si="1"/>
        <v>0</v>
      </c>
    </row>
    <row r="37" spans="1:16" ht="12.75">
      <c r="A37" s="28" t="s">
        <v>104</v>
      </c>
      <c r="B37" s="67" t="s">
        <v>45</v>
      </c>
      <c r="C37" s="96"/>
      <c r="D37" s="96"/>
      <c r="E37" s="96"/>
      <c r="F37" s="96"/>
      <c r="G37" s="96"/>
      <c r="H37" s="96"/>
      <c r="I37" s="95">
        <f t="shared" si="8"/>
        <v>0</v>
      </c>
      <c r="J37" s="95">
        <f t="shared" si="8"/>
        <v>0</v>
      </c>
      <c r="K37" s="96"/>
      <c r="L37" s="96"/>
      <c r="N37" s="25" t="str">
        <f t="shared" si="0"/>
        <v>316</v>
      </c>
      <c r="O37" s="99">
        <f t="shared" si="2"/>
        <v>0</v>
      </c>
      <c r="P37" s="99">
        <f t="shared" si="1"/>
        <v>0</v>
      </c>
    </row>
    <row r="38" spans="1:16" ht="12.75">
      <c r="A38" s="29" t="s">
        <v>123</v>
      </c>
      <c r="B38" s="67" t="s">
        <v>35</v>
      </c>
      <c r="C38" s="96">
        <v>11.5</v>
      </c>
      <c r="D38" s="101">
        <v>0.595</v>
      </c>
      <c r="E38" s="96">
        <v>21.4</v>
      </c>
      <c r="F38" s="101">
        <v>1.039</v>
      </c>
      <c r="G38" s="96">
        <v>1.2</v>
      </c>
      <c r="H38" s="96"/>
      <c r="I38" s="95">
        <f t="shared" si="8"/>
        <v>34.1</v>
      </c>
      <c r="J38" s="105">
        <f t="shared" si="8"/>
        <v>1.634</v>
      </c>
      <c r="K38" s="96"/>
      <c r="L38" s="96"/>
      <c r="N38" s="25" t="str">
        <f t="shared" si="0"/>
        <v>320</v>
      </c>
      <c r="O38" s="99">
        <f t="shared" si="2"/>
        <v>0</v>
      </c>
      <c r="P38" s="99">
        <f t="shared" si="1"/>
        <v>0</v>
      </c>
    </row>
    <row r="39" spans="1:16" ht="25.5">
      <c r="A39" s="24" t="s">
        <v>31</v>
      </c>
      <c r="B39" s="67" t="s">
        <v>46</v>
      </c>
      <c r="C39" s="96">
        <v>9.7</v>
      </c>
      <c r="D39" s="26" t="s">
        <v>13</v>
      </c>
      <c r="E39" s="96">
        <v>14.7</v>
      </c>
      <c r="F39" s="26" t="s">
        <v>13</v>
      </c>
      <c r="G39" s="96">
        <v>4.8</v>
      </c>
      <c r="H39" s="26" t="s">
        <v>13</v>
      </c>
      <c r="I39" s="95">
        <f>SUM(C39,E39,G39)</f>
        <v>29.2</v>
      </c>
      <c r="J39" s="26" t="s">
        <v>13</v>
      </c>
      <c r="K39" s="96"/>
      <c r="L39" s="26" t="s">
        <v>13</v>
      </c>
      <c r="N39" s="25" t="str">
        <f t="shared" si="0"/>
        <v>350</v>
      </c>
      <c r="O39" s="99">
        <f t="shared" si="2"/>
        <v>0</v>
      </c>
      <c r="P39" s="26" t="s">
        <v>13</v>
      </c>
    </row>
    <row r="40" spans="1:16" ht="12.75">
      <c r="A40" s="81" t="s">
        <v>121</v>
      </c>
      <c r="B40" s="67" t="s">
        <v>47</v>
      </c>
      <c r="C40" s="95">
        <f aca="true" t="shared" si="9" ref="C40:H40">SUM(C41:C48)</f>
        <v>7.1</v>
      </c>
      <c r="D40" s="95">
        <f t="shared" si="9"/>
        <v>0</v>
      </c>
      <c r="E40" s="95">
        <f t="shared" si="9"/>
        <v>34.9</v>
      </c>
      <c r="F40" s="105">
        <f t="shared" si="9"/>
        <v>0.728</v>
      </c>
      <c r="G40" s="95">
        <f t="shared" si="9"/>
        <v>7.8</v>
      </c>
      <c r="H40" s="95">
        <f t="shared" si="9"/>
        <v>0</v>
      </c>
      <c r="I40" s="95">
        <f>SUM(C40,E40,G40)</f>
        <v>49.8</v>
      </c>
      <c r="J40" s="105">
        <f aca="true" t="shared" si="10" ref="I40:J50">SUM(D40,F40,H40)</f>
        <v>0.728</v>
      </c>
      <c r="K40" s="95">
        <f>SUM(K41:K48)</f>
        <v>0</v>
      </c>
      <c r="L40" s="95">
        <f>SUM(L41:L48)</f>
        <v>0</v>
      </c>
      <c r="N40" s="25" t="str">
        <f t="shared" si="0"/>
        <v>360</v>
      </c>
      <c r="O40" s="99">
        <f t="shared" si="2"/>
        <v>0</v>
      </c>
      <c r="P40" s="99">
        <f t="shared" si="1"/>
        <v>0</v>
      </c>
    </row>
    <row r="41" spans="1:16" ht="25.5">
      <c r="A41" s="28" t="s">
        <v>107</v>
      </c>
      <c r="B41" s="67" t="s">
        <v>48</v>
      </c>
      <c r="C41" s="96">
        <v>7.1</v>
      </c>
      <c r="D41" s="96"/>
      <c r="E41" s="96">
        <v>14</v>
      </c>
      <c r="F41" s="96"/>
      <c r="G41" s="96">
        <v>7.8</v>
      </c>
      <c r="H41" s="96"/>
      <c r="I41" s="95">
        <f>SUM(C41,E41,G41)</f>
        <v>28.900000000000002</v>
      </c>
      <c r="J41" s="95">
        <f t="shared" si="10"/>
        <v>0</v>
      </c>
      <c r="K41" s="98"/>
      <c r="L41" s="96"/>
      <c r="N41" s="25" t="str">
        <f t="shared" si="0"/>
        <v>361</v>
      </c>
      <c r="O41" s="99">
        <f t="shared" si="2"/>
        <v>0</v>
      </c>
      <c r="P41" s="99">
        <f t="shared" si="1"/>
        <v>0</v>
      </c>
    </row>
    <row r="42" spans="1:16" ht="12.75">
      <c r="A42" s="28" t="s">
        <v>17</v>
      </c>
      <c r="B42" s="67" t="s">
        <v>49</v>
      </c>
      <c r="C42" s="96"/>
      <c r="D42" s="96"/>
      <c r="E42" s="96"/>
      <c r="F42" s="96"/>
      <c r="G42" s="96"/>
      <c r="H42" s="96"/>
      <c r="I42" s="95">
        <f t="shared" si="10"/>
        <v>0</v>
      </c>
      <c r="J42" s="95">
        <f t="shared" si="10"/>
        <v>0</v>
      </c>
      <c r="K42" s="98"/>
      <c r="L42" s="96"/>
      <c r="N42" s="25" t="str">
        <f t="shared" si="0"/>
        <v>362</v>
      </c>
      <c r="O42" s="99">
        <f t="shared" si="2"/>
        <v>0</v>
      </c>
      <c r="P42" s="99">
        <f t="shared" si="1"/>
        <v>0</v>
      </c>
    </row>
    <row r="43" spans="1:16" ht="12.75">
      <c r="A43" s="29" t="s">
        <v>18</v>
      </c>
      <c r="B43" s="67" t="s">
        <v>50</v>
      </c>
      <c r="C43" s="96"/>
      <c r="D43" s="96"/>
      <c r="E43" s="96">
        <v>20.9</v>
      </c>
      <c r="F43" s="101">
        <v>0.728</v>
      </c>
      <c r="G43" s="96"/>
      <c r="H43" s="96"/>
      <c r="I43" s="95">
        <f t="shared" si="10"/>
        <v>20.9</v>
      </c>
      <c r="J43" s="105">
        <f t="shared" si="10"/>
        <v>0.728</v>
      </c>
      <c r="K43" s="98"/>
      <c r="L43" s="96"/>
      <c r="N43" s="25" t="str">
        <f t="shared" si="0"/>
        <v>363</v>
      </c>
      <c r="O43" s="99">
        <f t="shared" si="2"/>
        <v>0</v>
      </c>
      <c r="P43" s="99">
        <f t="shared" si="1"/>
        <v>0</v>
      </c>
    </row>
    <row r="44" spans="1:16" ht="12.75">
      <c r="A44" s="29" t="s">
        <v>19</v>
      </c>
      <c r="B44" s="67" t="s">
        <v>51</v>
      </c>
      <c r="C44" s="96"/>
      <c r="D44" s="96"/>
      <c r="E44" s="96"/>
      <c r="F44" s="96"/>
      <c r="G44" s="96"/>
      <c r="H44" s="96"/>
      <c r="I44" s="95">
        <f t="shared" si="10"/>
        <v>0</v>
      </c>
      <c r="J44" s="95">
        <f t="shared" si="10"/>
        <v>0</v>
      </c>
      <c r="K44" s="98"/>
      <c r="L44" s="96"/>
      <c r="N44" s="25" t="str">
        <f t="shared" si="0"/>
        <v>364</v>
      </c>
      <c r="O44" s="99">
        <f t="shared" si="2"/>
        <v>0</v>
      </c>
      <c r="P44" s="99">
        <f t="shared" si="1"/>
        <v>0</v>
      </c>
    </row>
    <row r="45" spans="1:16" ht="12.75">
      <c r="A45" s="29" t="s">
        <v>117</v>
      </c>
      <c r="B45" s="67" t="s">
        <v>52</v>
      </c>
      <c r="C45" s="96"/>
      <c r="D45" s="96"/>
      <c r="E45" s="96"/>
      <c r="F45" s="96"/>
      <c r="G45" s="96"/>
      <c r="H45" s="96"/>
      <c r="I45" s="95">
        <f t="shared" si="10"/>
        <v>0</v>
      </c>
      <c r="J45" s="95">
        <f t="shared" si="10"/>
        <v>0</v>
      </c>
      <c r="K45" s="98"/>
      <c r="L45" s="96"/>
      <c r="N45" s="25" t="str">
        <f t="shared" si="0"/>
        <v>365</v>
      </c>
      <c r="O45" s="99">
        <f t="shared" si="2"/>
        <v>0</v>
      </c>
      <c r="P45" s="99">
        <f t="shared" si="1"/>
        <v>0</v>
      </c>
    </row>
    <row r="46" spans="1:16" ht="25.5" customHeight="1">
      <c r="A46" s="29" t="s">
        <v>37</v>
      </c>
      <c r="B46" s="67" t="s">
        <v>53</v>
      </c>
      <c r="C46" s="96"/>
      <c r="D46" s="96"/>
      <c r="E46" s="96"/>
      <c r="F46" s="96"/>
      <c r="G46" s="96"/>
      <c r="H46" s="96"/>
      <c r="I46" s="95">
        <f t="shared" si="10"/>
        <v>0</v>
      </c>
      <c r="J46" s="95">
        <f t="shared" si="10"/>
        <v>0</v>
      </c>
      <c r="K46" s="98"/>
      <c r="L46" s="96"/>
      <c r="N46" s="25" t="str">
        <f t="shared" si="0"/>
        <v>366</v>
      </c>
      <c r="O46" s="99">
        <f t="shared" si="2"/>
        <v>0</v>
      </c>
      <c r="P46" s="99">
        <f t="shared" si="1"/>
        <v>0</v>
      </c>
    </row>
    <row r="47" spans="1:16" ht="63.75">
      <c r="A47" s="64" t="s">
        <v>108</v>
      </c>
      <c r="B47" s="67" t="s">
        <v>54</v>
      </c>
      <c r="C47" s="96"/>
      <c r="D47" s="96"/>
      <c r="E47" s="96"/>
      <c r="F47" s="96"/>
      <c r="G47" s="96"/>
      <c r="H47" s="96"/>
      <c r="I47" s="95">
        <f t="shared" si="10"/>
        <v>0</v>
      </c>
      <c r="J47" s="95">
        <f t="shared" si="10"/>
        <v>0</v>
      </c>
      <c r="K47" s="98"/>
      <c r="L47" s="96"/>
      <c r="N47" s="25" t="str">
        <f t="shared" si="0"/>
        <v>367</v>
      </c>
      <c r="O47" s="99">
        <f t="shared" si="2"/>
        <v>0</v>
      </c>
      <c r="P47" s="99">
        <f t="shared" si="1"/>
        <v>0</v>
      </c>
    </row>
    <row r="48" spans="1:24" ht="26.25">
      <c r="A48" s="29" t="s">
        <v>38</v>
      </c>
      <c r="B48" s="67" t="s">
        <v>55</v>
      </c>
      <c r="C48" s="96"/>
      <c r="D48" s="96"/>
      <c r="E48" s="96"/>
      <c r="F48" s="96"/>
      <c r="G48" s="96"/>
      <c r="H48" s="96"/>
      <c r="I48" s="95">
        <f t="shared" si="10"/>
        <v>0</v>
      </c>
      <c r="J48" s="95">
        <f t="shared" si="10"/>
        <v>0</v>
      </c>
      <c r="K48" s="98"/>
      <c r="L48" s="96"/>
      <c r="N48" s="25" t="str">
        <f t="shared" si="0"/>
        <v>368</v>
      </c>
      <c r="O48" s="99">
        <f t="shared" si="2"/>
        <v>0</v>
      </c>
      <c r="P48" s="99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132</v>
      </c>
      <c r="B49" s="67" t="s">
        <v>56</v>
      </c>
      <c r="C49" s="96"/>
      <c r="D49" s="96"/>
      <c r="E49" s="96"/>
      <c r="F49" s="96"/>
      <c r="G49" s="96"/>
      <c r="H49" s="96"/>
      <c r="I49" s="95">
        <f>SUM(C49,E49,G49)</f>
        <v>0</v>
      </c>
      <c r="J49" s="95">
        <f>SUM(D49,F49,H49)</f>
        <v>0</v>
      </c>
      <c r="K49" s="98"/>
      <c r="L49" s="96"/>
      <c r="N49" s="25" t="str">
        <f t="shared" si="0"/>
        <v>380</v>
      </c>
      <c r="O49" s="99">
        <f t="shared" si="2"/>
        <v>0</v>
      </c>
      <c r="P49" s="99">
        <f t="shared" si="1"/>
        <v>0</v>
      </c>
      <c r="R49" s="106"/>
      <c r="S49" s="106"/>
      <c r="T49"/>
      <c r="U49"/>
      <c r="V49"/>
      <c r="W49"/>
      <c r="X49"/>
    </row>
    <row r="50" spans="1:24" ht="39">
      <c r="A50" s="28" t="s">
        <v>116</v>
      </c>
      <c r="B50" s="67" t="s">
        <v>36</v>
      </c>
      <c r="C50" s="96"/>
      <c r="D50" s="96"/>
      <c r="E50" s="96"/>
      <c r="F50" s="96"/>
      <c r="G50" s="96"/>
      <c r="H50" s="96"/>
      <c r="I50" s="95">
        <f t="shared" si="10"/>
        <v>0</v>
      </c>
      <c r="J50" s="95">
        <f t="shared" si="10"/>
        <v>0</v>
      </c>
      <c r="K50" s="27" t="s">
        <v>13</v>
      </c>
      <c r="L50" s="26" t="s">
        <v>13</v>
      </c>
      <c r="N50" s="25" t="str">
        <f t="shared" si="0"/>
        <v>400</v>
      </c>
      <c r="O50" s="26" t="s">
        <v>13</v>
      </c>
      <c r="P50" s="26" t="s">
        <v>13</v>
      </c>
      <c r="Q50"/>
      <c r="R50" s="85"/>
      <c r="S50" s="86"/>
      <c r="T50"/>
      <c r="U50"/>
      <c r="V50"/>
      <c r="W50"/>
      <c r="X50"/>
    </row>
    <row r="51" spans="1:24" ht="39">
      <c r="A51" s="82" t="s">
        <v>114</v>
      </c>
      <c r="B51" s="83" t="s">
        <v>109</v>
      </c>
      <c r="C51" s="96"/>
      <c r="D51" s="96"/>
      <c r="E51" s="96"/>
      <c r="F51" s="96"/>
      <c r="G51" s="96"/>
      <c r="H51" s="96"/>
      <c r="I51" s="95">
        <f>SUM(C51,E51,G51)</f>
        <v>0</v>
      </c>
      <c r="J51" s="95">
        <f>SUM(D51,F51,H51)</f>
        <v>0</v>
      </c>
      <c r="K51" s="27" t="s">
        <v>13</v>
      </c>
      <c r="L51" s="26" t="s">
        <v>13</v>
      </c>
      <c r="N51" s="25" t="str">
        <f t="shared" si="0"/>
        <v>410</v>
      </c>
      <c r="O51" s="26" t="s">
        <v>13</v>
      </c>
      <c r="P51" s="26" t="s">
        <v>13</v>
      </c>
      <c r="Q51"/>
      <c r="R51" s="85"/>
      <c r="S51" s="87"/>
      <c r="T51"/>
      <c r="U51"/>
      <c r="V51"/>
      <c r="W51"/>
      <c r="X51"/>
    </row>
    <row r="52" spans="1:24" ht="15">
      <c r="A52" s="84" t="s">
        <v>110</v>
      </c>
      <c r="B52" s="83" t="s">
        <v>111</v>
      </c>
      <c r="C52" s="97">
        <f>SUM(C22,C29)</f>
        <v>16.5</v>
      </c>
      <c r="D52" s="27" t="s">
        <v>13</v>
      </c>
      <c r="E52" s="97">
        <f>SUM(E22,E29)</f>
        <v>17.8</v>
      </c>
      <c r="F52" s="27" t="s">
        <v>13</v>
      </c>
      <c r="G52" s="97">
        <f>SUM(G22,G29)</f>
        <v>1.7</v>
      </c>
      <c r="H52" s="27" t="s">
        <v>13</v>
      </c>
      <c r="I52" s="97">
        <f>SUM(C52,E52,G52)</f>
        <v>36</v>
      </c>
      <c r="J52" s="27" t="s">
        <v>13</v>
      </c>
      <c r="K52" s="97">
        <f>SUM(K22,K29)</f>
        <v>0</v>
      </c>
      <c r="L52" s="27" t="s">
        <v>13</v>
      </c>
      <c r="N52" s="25" t="str">
        <f t="shared" si="0"/>
        <v>500</v>
      </c>
      <c r="O52" s="99">
        <f t="shared" si="2"/>
        <v>0</v>
      </c>
      <c r="P52" s="26" t="s">
        <v>13</v>
      </c>
      <c r="Q52"/>
      <c r="R52"/>
      <c r="S52"/>
      <c r="T52"/>
      <c r="U52"/>
      <c r="V52"/>
      <c r="W52"/>
      <c r="X52"/>
    </row>
    <row r="53" spans="1:24" ht="26.25">
      <c r="A53" s="84" t="s">
        <v>112</v>
      </c>
      <c r="B53" s="83" t="s">
        <v>113</v>
      </c>
      <c r="C53" s="97">
        <f>SUM(C23,C30)</f>
        <v>18.6</v>
      </c>
      <c r="D53" s="102">
        <f>SUM(D23,D30)</f>
        <v>0.595</v>
      </c>
      <c r="E53" s="97">
        <f>SUM(E23,E30)</f>
        <v>60.5</v>
      </c>
      <c r="F53" s="102">
        <f>SUM(F23,F30)</f>
        <v>2.783</v>
      </c>
      <c r="G53" s="97">
        <f>SUM(G23,G30)</f>
        <v>18.4</v>
      </c>
      <c r="H53" s="102">
        <f>SUM(H23,H30)</f>
        <v>0.675</v>
      </c>
      <c r="I53" s="97">
        <f>SUM(C53,E53,G53)</f>
        <v>97.5</v>
      </c>
      <c r="J53" s="102">
        <f>SUM(D53,F53,H53)</f>
        <v>4.053</v>
      </c>
      <c r="K53" s="97">
        <f>SUM(K23,K30)</f>
        <v>0</v>
      </c>
      <c r="L53" s="97">
        <f>SUM(L23,L30)</f>
        <v>0</v>
      </c>
      <c r="N53" s="25" t="str">
        <f t="shared" si="0"/>
        <v>600</v>
      </c>
      <c r="O53" s="99">
        <f t="shared" si="2"/>
        <v>0</v>
      </c>
      <c r="P53" s="99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14" t="s">
        <v>129</v>
      </c>
      <c r="B54" s="114"/>
      <c r="C54" s="114"/>
      <c r="D54" s="114"/>
      <c r="E54" s="114"/>
      <c r="F54" s="114"/>
      <c r="G54" s="114"/>
      <c r="H54" s="114"/>
      <c r="I54" s="71"/>
      <c r="J54" s="72"/>
      <c r="K54" s="69"/>
      <c r="L54" s="70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15" t="s">
        <v>133</v>
      </c>
      <c r="B55" s="115"/>
      <c r="C55" s="115"/>
      <c r="D55" s="115"/>
      <c r="E55" s="115"/>
      <c r="F55" s="115"/>
      <c r="G55" s="115"/>
      <c r="H55" s="115"/>
      <c r="I55" s="17"/>
      <c r="N55" s="139" t="s">
        <v>11</v>
      </c>
      <c r="O55" s="139"/>
      <c r="P55" s="139"/>
      <c r="Q55"/>
      <c r="R55"/>
      <c r="S55"/>
      <c r="T55"/>
      <c r="U55"/>
      <c r="V55"/>
      <c r="W55"/>
      <c r="X55"/>
    </row>
    <row r="56" spans="1:17" ht="18.75" customHeight="1">
      <c r="A56" s="122" t="s">
        <v>1</v>
      </c>
      <c r="B56" s="122"/>
      <c r="G56" s="111" t="s">
        <v>138</v>
      </c>
      <c r="H56" s="111"/>
      <c r="I56" s="111"/>
      <c r="K56" s="113"/>
      <c r="L56" s="113"/>
      <c r="N56" s="140" t="s">
        <v>115</v>
      </c>
      <c r="O56" s="140"/>
      <c r="P56" s="100">
        <f>IF(I50=K53,0,I50-K53)</f>
        <v>0</v>
      </c>
      <c r="Q56"/>
    </row>
    <row r="57" spans="2:17" ht="15">
      <c r="B57" s="30"/>
      <c r="G57" s="108" t="s">
        <v>90</v>
      </c>
      <c r="H57" s="108"/>
      <c r="I57" s="108"/>
      <c r="K57" s="109" t="s">
        <v>91</v>
      </c>
      <c r="L57" s="109"/>
      <c r="N57" s="140" t="s">
        <v>122</v>
      </c>
      <c r="O57" s="140"/>
      <c r="P57" s="100">
        <f>IF(J50=L53,0,J50-L53)</f>
        <v>0</v>
      </c>
      <c r="Q57"/>
    </row>
    <row r="58" spans="1:17" ht="26.25" customHeight="1">
      <c r="A58" s="116" t="s">
        <v>0</v>
      </c>
      <c r="B58" s="116"/>
      <c r="D58" s="117" t="s">
        <v>139</v>
      </c>
      <c r="E58" s="118"/>
      <c r="G58" s="111" t="s">
        <v>140</v>
      </c>
      <c r="H58" s="111"/>
      <c r="I58" s="111"/>
      <c r="K58" s="113"/>
      <c r="L58" s="113"/>
      <c r="M58" s="33"/>
      <c r="Q58"/>
    </row>
    <row r="59" spans="2:17" ht="15">
      <c r="B59" s="31"/>
      <c r="D59" s="110" t="s">
        <v>92</v>
      </c>
      <c r="E59" s="110"/>
      <c r="G59" s="110" t="s">
        <v>90</v>
      </c>
      <c r="H59" s="110"/>
      <c r="I59" s="110"/>
      <c r="K59" s="110" t="s">
        <v>91</v>
      </c>
      <c r="L59" s="110"/>
      <c r="Q59"/>
    </row>
    <row r="60" spans="1:17" ht="15">
      <c r="A60" s="32"/>
      <c r="B60" s="31"/>
      <c r="C60" s="32"/>
      <c r="D60" s="32"/>
      <c r="G60" s="111" t="s">
        <v>141</v>
      </c>
      <c r="H60" s="111"/>
      <c r="I60" s="111"/>
      <c r="K60" s="112" t="s">
        <v>143</v>
      </c>
      <c r="L60" s="112"/>
      <c r="Q60"/>
    </row>
    <row r="61" spans="2:17" ht="26.25" customHeight="1">
      <c r="B61" s="31"/>
      <c r="G61" s="107" t="s">
        <v>137</v>
      </c>
      <c r="H61" s="107"/>
      <c r="I61" s="107"/>
      <c r="K61" s="107" t="s">
        <v>93</v>
      </c>
      <c r="L61" s="107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A54:H54"/>
    <mergeCell ref="A55:H55"/>
    <mergeCell ref="D59:E59"/>
    <mergeCell ref="A58:B58"/>
    <mergeCell ref="D58:E58"/>
    <mergeCell ref="G58:I58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47" customWidth="1"/>
    <col min="2" max="16384" width="9.140625" style="47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5" customWidth="1"/>
    <col min="2" max="2" width="13.28125" style="75" customWidth="1"/>
    <col min="3" max="18" width="8.57421875" style="75" customWidth="1"/>
    <col min="19" max="16384" width="9.140625" style="75" customWidth="1"/>
  </cols>
  <sheetData>
    <row r="1" spans="1:18" ht="27" customHeight="1">
      <c r="A1" s="147" t="s">
        <v>57</v>
      </c>
      <c r="B1" s="74" t="s">
        <v>58</v>
      </c>
      <c r="C1" s="147" t="s">
        <v>59</v>
      </c>
      <c r="D1" s="147"/>
      <c r="E1" s="147" t="s">
        <v>60</v>
      </c>
      <c r="F1" s="147"/>
      <c r="G1" s="147" t="s">
        <v>61</v>
      </c>
      <c r="H1" s="147"/>
      <c r="I1" s="147" t="s">
        <v>62</v>
      </c>
      <c r="J1" s="147"/>
      <c r="K1" s="147" t="s">
        <v>63</v>
      </c>
      <c r="L1" s="147"/>
      <c r="M1" s="147" t="s">
        <v>64</v>
      </c>
      <c r="N1" s="147"/>
      <c r="O1" s="147" t="s">
        <v>65</v>
      </c>
      <c r="P1" s="147"/>
      <c r="Q1" s="147" t="s">
        <v>66</v>
      </c>
      <c r="R1" s="147"/>
    </row>
    <row r="2" spans="1:18" ht="12.75">
      <c r="A2" s="147"/>
      <c r="B2" s="74" t="s">
        <v>67</v>
      </c>
      <c r="C2" s="74" t="s">
        <v>68</v>
      </c>
      <c r="D2" s="74" t="s">
        <v>69</v>
      </c>
      <c r="E2" s="74" t="s">
        <v>68</v>
      </c>
      <c r="F2" s="74" t="s">
        <v>69</v>
      </c>
      <c r="G2" s="74" t="s">
        <v>68</v>
      </c>
      <c r="H2" s="74" t="s">
        <v>69</v>
      </c>
      <c r="I2" s="74" t="s">
        <v>68</v>
      </c>
      <c r="J2" s="74" t="s">
        <v>69</v>
      </c>
      <c r="K2" s="74" t="s">
        <v>68</v>
      </c>
      <c r="L2" s="74" t="s">
        <v>69</v>
      </c>
      <c r="M2" s="74" t="s">
        <v>68</v>
      </c>
      <c r="N2" s="74" t="s">
        <v>69</v>
      </c>
      <c r="O2" s="74" t="s">
        <v>68</v>
      </c>
      <c r="P2" s="74" t="s">
        <v>69</v>
      </c>
      <c r="Q2" s="74" t="s">
        <v>68</v>
      </c>
      <c r="R2" s="74" t="s">
        <v>69</v>
      </c>
    </row>
    <row r="3" spans="1:14" ht="12.75">
      <c r="A3" s="76" t="s">
        <v>84</v>
      </c>
      <c r="B3" s="77">
        <v>1</v>
      </c>
      <c r="E3" s="75">
        <v>10</v>
      </c>
      <c r="F3" s="75">
        <v>4</v>
      </c>
      <c r="I3" s="75">
        <v>1</v>
      </c>
      <c r="J3" s="75">
        <v>3</v>
      </c>
      <c r="K3" s="75">
        <v>12</v>
      </c>
      <c r="L3" s="75">
        <v>4</v>
      </c>
      <c r="M3" s="75">
        <v>1</v>
      </c>
      <c r="N3" s="75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2" customWidth="1"/>
    <col min="2" max="2" width="26.00390625" style="52" customWidth="1"/>
    <col min="3" max="3" width="14.57421875" style="52" customWidth="1"/>
    <col min="4" max="4" width="9.7109375" style="53" customWidth="1"/>
    <col min="5" max="5" width="3.421875" style="54" customWidth="1"/>
    <col min="6" max="10" width="3.00390625" style="54" customWidth="1"/>
    <col min="11" max="11" width="4.00390625" style="54" customWidth="1"/>
    <col min="12" max="12" width="3.140625" style="54" customWidth="1"/>
    <col min="13" max="13" width="3.00390625" style="54" customWidth="1"/>
    <col min="14" max="14" width="2.7109375" style="54" customWidth="1"/>
    <col min="15" max="16" width="4.00390625" style="54" bestFit="1" customWidth="1"/>
    <col min="17" max="18" width="3.00390625" style="54" customWidth="1"/>
    <col min="19" max="19" width="2.7109375" style="54" customWidth="1"/>
    <col min="20" max="20" width="4.00390625" style="54" customWidth="1"/>
    <col min="21" max="21" width="4.00390625" style="54" bestFit="1" customWidth="1"/>
    <col min="22" max="22" width="3.00390625" style="54" customWidth="1"/>
    <col min="23" max="23" width="4.00390625" style="54" customWidth="1"/>
    <col min="24" max="24" width="4.00390625" style="54" bestFit="1" customWidth="1"/>
    <col min="25" max="25" width="4.00390625" style="54" customWidth="1"/>
    <col min="26" max="26" width="4.00390625" style="54" bestFit="1" customWidth="1"/>
    <col min="27" max="27" width="3.00390625" style="54" customWidth="1"/>
    <col min="28" max="28" width="4.00390625" style="54" customWidth="1"/>
    <col min="29" max="29" width="4.00390625" style="54" bestFit="1" customWidth="1"/>
    <col min="30" max="30" width="4.00390625" style="54" customWidth="1"/>
    <col min="31" max="31" width="4.00390625" style="54" bestFit="1" customWidth="1"/>
    <col min="32" max="32" width="2.57421875" style="54" customWidth="1"/>
    <col min="33" max="33" width="4.00390625" style="54" customWidth="1"/>
    <col min="34" max="34" width="4.00390625" style="54" bestFit="1" customWidth="1"/>
    <col min="35" max="35" width="4.00390625" style="54" customWidth="1"/>
    <col min="36" max="36" width="4.00390625" style="54" bestFit="1" customWidth="1"/>
    <col min="37" max="37" width="2.57421875" style="54" customWidth="1"/>
    <col min="38" max="38" width="4.00390625" style="54" customWidth="1"/>
    <col min="39" max="39" width="4.00390625" style="54" bestFit="1" customWidth="1"/>
    <col min="40" max="40" width="4.00390625" style="54" customWidth="1"/>
    <col min="41" max="41" width="4.00390625" style="54" bestFit="1" customWidth="1"/>
    <col min="42" max="42" width="2.7109375" style="54" customWidth="1"/>
    <col min="43" max="43" width="3.8515625" style="54" customWidth="1"/>
    <col min="44" max="44" width="4.00390625" style="54" bestFit="1" customWidth="1"/>
    <col min="45" max="45" width="4.00390625" style="54" customWidth="1"/>
    <col min="46" max="46" width="4.00390625" style="54" bestFit="1" customWidth="1"/>
    <col min="47" max="47" width="3.140625" style="54" customWidth="1"/>
    <col min="48" max="48" width="4.00390625" style="54" customWidth="1"/>
    <col min="49" max="49" width="4.00390625" style="54" bestFit="1" customWidth="1"/>
    <col min="50" max="50" width="4.00390625" style="54" customWidth="1"/>
    <col min="51" max="51" width="4.00390625" style="54" bestFit="1" customWidth="1"/>
    <col min="52" max="52" width="2.8515625" style="54" customWidth="1"/>
    <col min="53" max="53" width="4.00390625" style="54" customWidth="1"/>
    <col min="54" max="54" width="2.00390625" style="54" customWidth="1"/>
    <col min="55" max="55" width="4.00390625" style="54" customWidth="1"/>
    <col min="56" max="56" width="2.28125" style="54" bestFit="1" customWidth="1"/>
    <col min="57" max="57" width="2.00390625" style="54" customWidth="1"/>
    <col min="58" max="58" width="4.00390625" style="54" customWidth="1"/>
    <col min="59" max="59" width="2.00390625" style="54" customWidth="1"/>
    <col min="60" max="60" width="4.00390625" style="54" customWidth="1"/>
    <col min="61" max="61" width="2.28125" style="54" bestFit="1" customWidth="1"/>
    <col min="62" max="62" width="2.00390625" style="54" customWidth="1"/>
    <col min="63" max="63" width="4.00390625" style="54" customWidth="1"/>
    <col min="64" max="64" width="2.00390625" style="54" customWidth="1"/>
    <col min="65" max="65" width="4.00390625" style="54" customWidth="1"/>
    <col min="66" max="66" width="2.28125" style="54" bestFit="1" customWidth="1"/>
    <col min="67" max="67" width="2.00390625" style="54" customWidth="1"/>
    <col min="68" max="68" width="4.00390625" style="54" customWidth="1"/>
    <col min="69" max="69" width="2.00390625" style="54" customWidth="1"/>
    <col min="70" max="70" width="4.00390625" style="54" customWidth="1"/>
    <col min="71" max="72" width="2.00390625" style="54" customWidth="1"/>
    <col min="73" max="73" width="4.00390625" style="54" customWidth="1"/>
    <col min="74" max="74" width="2.00390625" style="54" customWidth="1"/>
    <col min="75" max="75" width="4.00390625" style="54" customWidth="1"/>
    <col min="76" max="77" width="2.00390625" style="54" customWidth="1"/>
    <col min="78" max="78" width="4.00390625" style="54" customWidth="1"/>
    <col min="79" max="79" width="2.00390625" style="54" customWidth="1"/>
    <col min="80" max="80" width="4.00390625" style="54" customWidth="1"/>
    <col min="81" max="81" width="2.00390625" style="54" customWidth="1"/>
    <col min="82" max="16384" width="9.140625" style="54" customWidth="1"/>
  </cols>
  <sheetData>
    <row r="1" spans="1:81" s="51" customFormat="1" ht="51.75" customHeight="1">
      <c r="A1" s="48" t="s">
        <v>70</v>
      </c>
      <c r="B1" s="48" t="s">
        <v>71</v>
      </c>
      <c r="C1" s="48" t="s">
        <v>72</v>
      </c>
      <c r="D1" s="49" t="s">
        <v>83</v>
      </c>
      <c r="E1" s="148" t="s">
        <v>73</v>
      </c>
      <c r="F1" s="148"/>
      <c r="G1" s="148" t="s">
        <v>74</v>
      </c>
      <c r="H1" s="148"/>
      <c r="I1" s="148" t="s">
        <v>75</v>
      </c>
      <c r="J1" s="148"/>
      <c r="K1" s="50" t="s">
        <v>76</v>
      </c>
      <c r="L1" s="50" t="s">
        <v>77</v>
      </c>
      <c r="M1" s="51" t="s">
        <v>78</v>
      </c>
      <c r="N1" s="51" t="s">
        <v>79</v>
      </c>
      <c r="O1" s="51" t="s">
        <v>80</v>
      </c>
      <c r="P1" s="51" t="s">
        <v>79</v>
      </c>
      <c r="Q1" s="50" t="s">
        <v>77</v>
      </c>
      <c r="R1" s="51" t="s">
        <v>78</v>
      </c>
      <c r="S1" s="51" t="s">
        <v>79</v>
      </c>
      <c r="T1" s="51" t="s">
        <v>80</v>
      </c>
      <c r="U1" s="51" t="s">
        <v>79</v>
      </c>
      <c r="V1" s="50" t="s">
        <v>77</v>
      </c>
      <c r="W1" s="51" t="s">
        <v>78</v>
      </c>
      <c r="X1" s="51" t="s">
        <v>79</v>
      </c>
      <c r="Y1" s="51" t="s">
        <v>80</v>
      </c>
      <c r="Z1" s="51" t="s">
        <v>79</v>
      </c>
      <c r="AA1" s="50" t="s">
        <v>77</v>
      </c>
      <c r="AB1" s="51" t="s">
        <v>78</v>
      </c>
      <c r="AC1" s="51" t="s">
        <v>79</v>
      </c>
      <c r="AD1" s="51" t="s">
        <v>80</v>
      </c>
      <c r="AE1" s="51" t="s">
        <v>79</v>
      </c>
      <c r="AF1" s="50" t="s">
        <v>77</v>
      </c>
      <c r="AG1" s="51" t="s">
        <v>78</v>
      </c>
      <c r="AH1" s="51" t="s">
        <v>79</v>
      </c>
      <c r="AI1" s="51" t="s">
        <v>80</v>
      </c>
      <c r="AJ1" s="51" t="s">
        <v>79</v>
      </c>
      <c r="AK1" s="50" t="s">
        <v>77</v>
      </c>
      <c r="AL1" s="51" t="s">
        <v>78</v>
      </c>
      <c r="AM1" s="51" t="s">
        <v>79</v>
      </c>
      <c r="AN1" s="51" t="s">
        <v>80</v>
      </c>
      <c r="AO1" s="51" t="s">
        <v>79</v>
      </c>
      <c r="AP1" s="50" t="s">
        <v>77</v>
      </c>
      <c r="AQ1" s="51" t="s">
        <v>78</v>
      </c>
      <c r="AR1" s="51" t="s">
        <v>79</v>
      </c>
      <c r="AS1" s="51" t="s">
        <v>80</v>
      </c>
      <c r="AT1" s="51" t="s">
        <v>79</v>
      </c>
      <c r="AU1" s="50" t="s">
        <v>77</v>
      </c>
      <c r="AV1" s="51" t="s">
        <v>78</v>
      </c>
      <c r="AW1" s="51" t="s">
        <v>79</v>
      </c>
      <c r="AX1" s="51" t="s">
        <v>80</v>
      </c>
      <c r="AY1" s="51" t="s">
        <v>79</v>
      </c>
      <c r="AZ1" s="50" t="s">
        <v>77</v>
      </c>
      <c r="BA1" s="51" t="s">
        <v>78</v>
      </c>
      <c r="BB1" s="51" t="s">
        <v>79</v>
      </c>
      <c r="BC1" s="51" t="s">
        <v>80</v>
      </c>
      <c r="BD1" s="51" t="s">
        <v>79</v>
      </c>
      <c r="BE1" s="50" t="s">
        <v>77</v>
      </c>
      <c r="BF1" s="51" t="s">
        <v>78</v>
      </c>
      <c r="BG1" s="51" t="s">
        <v>79</v>
      </c>
      <c r="BH1" s="51" t="s">
        <v>80</v>
      </c>
      <c r="BI1" s="51" t="s">
        <v>79</v>
      </c>
      <c r="BJ1" s="50" t="s">
        <v>77</v>
      </c>
      <c r="BK1" s="51" t="s">
        <v>78</v>
      </c>
      <c r="BL1" s="51" t="s">
        <v>79</v>
      </c>
      <c r="BM1" s="51" t="s">
        <v>80</v>
      </c>
      <c r="BN1" s="51" t="s">
        <v>79</v>
      </c>
      <c r="BO1" s="50" t="s">
        <v>77</v>
      </c>
      <c r="BP1" s="51" t="s">
        <v>78</v>
      </c>
      <c r="BQ1" s="51" t="s">
        <v>79</v>
      </c>
      <c r="BR1" s="51" t="s">
        <v>80</v>
      </c>
      <c r="BS1" s="51" t="s">
        <v>79</v>
      </c>
      <c r="BT1" s="50" t="s">
        <v>77</v>
      </c>
      <c r="BU1" s="51" t="s">
        <v>78</v>
      </c>
      <c r="BV1" s="51" t="s">
        <v>79</v>
      </c>
      <c r="BW1" s="51" t="s">
        <v>80</v>
      </c>
      <c r="BX1" s="51" t="s">
        <v>79</v>
      </c>
      <c r="BY1" s="50" t="s">
        <v>77</v>
      </c>
      <c r="BZ1" s="51" t="s">
        <v>78</v>
      </c>
      <c r="CA1" s="51" t="s">
        <v>79</v>
      </c>
      <c r="CB1" s="51" t="s">
        <v>80</v>
      </c>
      <c r="CC1" s="51" t="s">
        <v>79</v>
      </c>
    </row>
    <row r="2" spans="1:16" ht="12">
      <c r="A2" s="73" t="s">
        <v>136</v>
      </c>
      <c r="B2" s="52" t="s">
        <v>84</v>
      </c>
      <c r="C2" s="73" t="s">
        <v>84</v>
      </c>
      <c r="D2" s="53">
        <v>7</v>
      </c>
      <c r="E2" s="54">
        <v>3</v>
      </c>
      <c r="F2" s="54">
        <v>1</v>
      </c>
      <c r="G2" s="54">
        <v>1</v>
      </c>
      <c r="H2" s="54">
        <v>1</v>
      </c>
      <c r="K2" s="54">
        <v>1</v>
      </c>
      <c r="L2" s="54">
        <v>1</v>
      </c>
      <c r="M2" s="54">
        <v>3</v>
      </c>
      <c r="N2" s="54">
        <v>19</v>
      </c>
      <c r="O2" s="54">
        <v>12</v>
      </c>
      <c r="P2" s="54">
        <v>53</v>
      </c>
    </row>
    <row r="4" ht="12">
      <c r="A4" s="54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8" bestFit="1" customWidth="1"/>
    <col min="2" max="3" width="26.140625" style="58" bestFit="1" customWidth="1"/>
    <col min="4" max="4" width="27.140625" style="56" bestFit="1" customWidth="1"/>
    <col min="5" max="6" width="26.140625" style="56" bestFit="1" customWidth="1"/>
    <col min="7" max="16384" width="9.140625" style="56" customWidth="1"/>
  </cols>
  <sheetData>
    <row r="1" spans="1:3" ht="12.75">
      <c r="A1" s="55">
        <f>COUNTIF(A3:A1000,"*Ошибка*")</f>
        <v>0</v>
      </c>
      <c r="B1" s="55">
        <f>COUNTIF(B3:B1000,"*Ошибка*")</f>
        <v>0</v>
      </c>
      <c r="C1" s="55">
        <f>COUNTIF(C3:C1000,"*Ошибка*")</f>
        <v>0</v>
      </c>
    </row>
    <row r="2" spans="1:6" ht="12.75">
      <c r="A2" s="57"/>
      <c r="B2" s="57"/>
      <c r="C2" s="57"/>
      <c r="D2" s="57"/>
      <c r="E2" s="57"/>
      <c r="F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6" bestFit="1" customWidth="1"/>
    <col min="2" max="2" width="26.140625" style="56" bestFit="1" customWidth="1"/>
    <col min="3" max="16384" width="9.140625" style="56" customWidth="1"/>
  </cols>
  <sheetData>
    <row r="2" spans="1:2" ht="12.75">
      <c r="A2" s="57"/>
      <c r="B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9" bestFit="1" customWidth="1"/>
    <col min="2" max="2" width="9.140625" style="60" customWidth="1"/>
    <col min="3" max="3" width="9.140625" style="61" customWidth="1"/>
    <col min="4" max="8" width="18.28125" style="61" customWidth="1"/>
    <col min="9" max="12" width="20.421875" style="61" customWidth="1"/>
    <col min="13" max="16384" width="9.140625" style="61" customWidth="1"/>
  </cols>
  <sheetData>
    <row r="1" spans="1:2" ht="25.5">
      <c r="A1" s="59" t="s">
        <v>81</v>
      </c>
      <c r="B1" s="60">
        <v>10</v>
      </c>
    </row>
    <row r="2" spans="1:2" ht="25.5">
      <c r="A2" s="59" t="s">
        <v>82</v>
      </c>
      <c r="B2" s="6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ЛЕС</cp:lastModifiedBy>
  <cp:lastPrinted>2018-01-16T13:25:26Z</cp:lastPrinted>
  <dcterms:created xsi:type="dcterms:W3CDTF">2008-04-04T08:51:12Z</dcterms:created>
  <dcterms:modified xsi:type="dcterms:W3CDTF">2018-01-16T13:27:47Z</dcterms:modified>
  <cp:category/>
  <cp:version/>
  <cp:contentType/>
  <cp:contentStatus/>
</cp:coreProperties>
</file>