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4-ОИП" sheetId="1" r:id="rId1"/>
  </sheets>
  <externalReferences>
    <externalReference r:id="rId4"/>
  </externalReferences>
  <definedNames>
    <definedName name="CodeRF">'[1]Субъекты_РФ'!$C$2:$E$82</definedName>
    <definedName name="NameRF">'[1]Субъекты_РФ'!$C$2:$C$82</definedName>
    <definedName name="_xlnm.Print_Titles" localSheetId="0">'4-ОИП'!$13:$16</definedName>
    <definedName name="Код">"R[1]C"</definedName>
    <definedName name="_xlnm.Print_Area" localSheetId="0">'4-ОИП'!$A$3:$N$45</definedName>
  </definedNames>
  <calcPr fullCalcOnLoad="1" refMode="R1C1"/>
</workbook>
</file>

<file path=xl/sharedStrings.xml><?xml version="1.0" encoding="utf-8"?>
<sst xmlns="http://schemas.openxmlformats.org/spreadsheetml/2006/main" count="167" uniqueCount="99">
  <si>
    <t>080401</t>
  </si>
  <si>
    <t>лок.код</t>
  </si>
  <si>
    <t>11.12.2009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</si>
  <si>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</si>
  <si>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4-ОИП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</si>
  <si>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</si>
  <si>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Полугодовая</t>
  </si>
  <si>
    <r>
      <t>Кому представляются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</t>
    </r>
  </si>
  <si>
    <t>(наименование органа государственной власти субъекта Российской Федерации)</t>
  </si>
  <si>
    <t>Сведения о выдаче разрешений на выполнение работ по геологическому изучению недр, о выдаче разрешений на использование земель или земельных участков, о заключении соглашений об установлении сервитутов на землях лесного фонда</t>
  </si>
  <si>
    <t xml:space="preserve">за </t>
  </si>
  <si>
    <t>январь -</t>
  </si>
  <si>
    <t>года</t>
  </si>
  <si>
    <t>(нарастающим итогом)</t>
  </si>
  <si>
    <t xml:space="preserve">                                                                          </t>
  </si>
  <si>
    <t>Заявитель</t>
  </si>
  <si>
    <t>Дата поступления заявления о выдаче разрешения</t>
  </si>
  <si>
    <t>Основание для использования лесного участка</t>
  </si>
  <si>
    <t>Площадь участка, га</t>
  </si>
  <si>
    <t>Целевое 
назначение 
лесов</t>
  </si>
  <si>
    <t>Срок 
выпол-нения 
работ</t>
  </si>
  <si>
    <t>Реквизиты разрешения (соглашения об установлении сервитута)</t>
  </si>
  <si>
    <t>Причины отказа</t>
  </si>
  <si>
    <t>дата</t>
  </si>
  <si>
    <t>номер</t>
  </si>
  <si>
    <t>полное наименование</t>
  </si>
  <si>
    <t>ИНН</t>
  </si>
  <si>
    <t>наименование</t>
  </si>
  <si>
    <t>А</t>
  </si>
  <si>
    <t>B</t>
  </si>
  <si>
    <t>C</t>
  </si>
  <si>
    <t>Сведения о выдаче разрешений на выполнение работ по геологическому изучению недр на землях лесного фонда</t>
  </si>
  <si>
    <t xml:space="preserve">Сведения о заключении соглашений об установлении сервитутов на землях лесного фонда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</si>
  <si>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Земельный кодекс Российской Федерации от 25.10.2001 № 136-ФЗ (Собрание законодательства Российской Федерации, 2001, № 44, ст. 4147; 2014, № 26, ст. 3377).</t>
    </r>
  </si>
  <si>
    <t xml:space="preserve">Руководитель </t>
  </si>
  <si>
    <t>(Ф.И.О.)</t>
  </si>
  <si>
    <t>(подпись)</t>
  </si>
  <si>
    <t>Должностное лицо, 
ответственное за составление формы</t>
  </si>
  <si>
    <t>(должность)</t>
  </si>
  <si>
    <t>(дата составления документа)</t>
  </si>
  <si>
    <t>(номер контактного телефона
с указанием кода города)</t>
  </si>
  <si>
    <r>
      <t>Сведения о выдаче разрешений на использование земель или земельных участков, предусмотренных статьями 39.33-39.35 Земельного кодекса Российской Федерации</t>
    </r>
    <r>
      <rPr>
        <b/>
        <vertAlign val="superscript"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на землях лесного фонда</t>
    </r>
  </si>
  <si>
    <t>Код стр.</t>
  </si>
  <si>
    <t>Утверждена
приказом Минприроды России
от 28.12.2015 г. № 565</t>
  </si>
  <si>
    <t>Код раздела</t>
  </si>
  <si>
    <t>Протокол контроля формы 4-ОИП</t>
  </si>
  <si>
    <t>гр.8&gt;=гр.1</t>
  </si>
  <si>
    <t>гр.9&gt;=гр.1</t>
  </si>
  <si>
    <t>гр.9, гр. 10, гр.11</t>
  </si>
  <si>
    <t>Местонахождение участка (лесничество, участковое лесничество, квартал)</t>
  </si>
  <si>
    <t>июнь</t>
  </si>
  <si>
    <t>АО" Транснефть-Дружба"</t>
  </si>
  <si>
    <t>3235002178</t>
  </si>
  <si>
    <t>постановление Правительства РФ</t>
  </si>
  <si>
    <t>1300</t>
  </si>
  <si>
    <t>Елецкое лесничество, Марьинское участковое лесничество, квартал 95,выдел 6</t>
  </si>
  <si>
    <t>защитные</t>
  </si>
  <si>
    <t>10</t>
  </si>
  <si>
    <t>1244</t>
  </si>
  <si>
    <t>Добровское лесничество,  Добровское участковое лесничество, квартал 65, часть выдела 27</t>
  </si>
  <si>
    <t>34</t>
  </si>
  <si>
    <t>Задонское лесничество,  Хлевенское участковое лесничество, квартал 138, часть выдела 37</t>
  </si>
  <si>
    <t>35</t>
  </si>
  <si>
    <t>Грязинское лесничество,   Фащевское участковое лесничество, квартал 133, выдел 12</t>
  </si>
  <si>
    <t>36</t>
  </si>
  <si>
    <t>Грязинское лесничество,   Балашовское участковое лесничество, квартал 56, выдел 37</t>
  </si>
  <si>
    <t>37</t>
  </si>
  <si>
    <t>Грязинское лесничество,   Фащевское участковое лесничество, квартал 132, выдел 17</t>
  </si>
  <si>
    <t>38</t>
  </si>
  <si>
    <t>Грязинское лесничество,   Балашовское участковое лесничество, квартал 57, выдел 11</t>
  </si>
  <si>
    <t>39</t>
  </si>
  <si>
    <t>Усманское лесничество,   Колодецкое участковое лесничество, квартал 49, выдел 1</t>
  </si>
  <si>
    <t>46</t>
  </si>
  <si>
    <t>Усманское лесничество,   Колодецкое участковое лесничество, квартал 35, выделы 37,38</t>
  </si>
  <si>
    <t>47</t>
  </si>
  <si>
    <t>Грязинское лесничество,   Фащевское участковое лесничество, квартал 139, часть выдел 19</t>
  </si>
  <si>
    <t>40</t>
  </si>
  <si>
    <t>Усманское лесничество,   Колодецкое участковое лесничество, квартал 34, выдел 33</t>
  </si>
  <si>
    <t>42</t>
  </si>
  <si>
    <t>Усманское лесничество,   Колодецкое участковое лесничество, квартал 32, выдел 10</t>
  </si>
  <si>
    <t>43</t>
  </si>
  <si>
    <t>Усманское лесничество,   Колодецкое участковое лесничество, квартал 36, выдел 2</t>
  </si>
  <si>
    <t>45</t>
  </si>
  <si>
    <t>АО "Газпром газораспределение Липецк"</t>
  </si>
  <si>
    <t>4824003938</t>
  </si>
  <si>
    <t>решение управления лесного хозяства Липецкой области</t>
  </si>
  <si>
    <t>51</t>
  </si>
  <si>
    <t>Грязинское лесничество, Фащевское участковое лесничество, квартал 133, части выделов 6,7</t>
  </si>
  <si>
    <t xml:space="preserve">ООО "МАГМА" </t>
  </si>
  <si>
    <t>7719682845</t>
  </si>
  <si>
    <t>Грязинское лесничество,   Фащевское участковое лесничество, квартал 142, выдел 6,10</t>
  </si>
  <si>
    <t>16</t>
  </si>
  <si>
    <t>Соколов В.Н.</t>
  </si>
  <si>
    <t>гл. консультант отд. л/х</t>
  </si>
  <si>
    <t>Коротких С.М.</t>
  </si>
  <si>
    <t>24.07.2019</t>
  </si>
  <si>
    <t>8(4742)430007</t>
  </si>
  <si>
    <t>Липецкая обл. Управление ЛХ</t>
  </si>
  <si>
    <t>030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</si>
</sst>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mmm/yyyy"/>
    <numFmt numFmtId="174" formatCode="#,##0.0_ ;[Red]\-#,##0.0\ "/>
    <numFmt numFmtId="175" formatCode="#,##0_ ;[Red]\-#,##0\ "/>
    <numFmt numFmtId="176" formatCode="0_ ;[Red]\-0\ "/>
    <numFmt numFmtId="177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vertAlign val="superscript"/>
      <sz val="10"/>
      <color indexed="10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9" fillId="0" borderId="0" xfId="52" applyNumberFormat="1" applyFont="1" applyFill="1" applyBorder="1" applyAlignment="1" applyProtection="1">
      <alignment wrapText="1"/>
      <protection/>
    </xf>
    <xf numFmtId="0" fontId="12" fillId="0" borderId="10" xfId="52" applyFont="1" applyFill="1" applyBorder="1" applyAlignment="1" applyProtection="1">
      <alignment horizontal="center"/>
      <protection locked="0"/>
    </xf>
    <xf numFmtId="0" fontId="13" fillId="0" borderId="10" xfId="52" applyNumberFormat="1" applyFont="1" applyFill="1" applyBorder="1" applyAlignment="1" applyProtection="1">
      <alignment horizontal="center" wrapText="1"/>
      <protection locked="0"/>
    </xf>
    <xf numFmtId="49" fontId="17" fillId="0" borderId="10" xfId="52" applyNumberFormat="1" applyFont="1" applyFill="1" applyBorder="1" applyAlignment="1" applyProtection="1">
      <alignment horizontal="center" wrapText="1"/>
      <protection locked="0"/>
    </xf>
    <xf numFmtId="0" fontId="14" fillId="0" borderId="0" xfId="52" applyFont="1" applyFill="1" applyBorder="1" applyAlignment="1" applyProtection="1">
      <alignment vertical="top" wrapText="1"/>
      <protection/>
    </xf>
    <xf numFmtId="49" fontId="18" fillId="0" borderId="11" xfId="52" applyNumberFormat="1" applyFont="1" applyFill="1" applyBorder="1" applyAlignment="1" applyProtection="1">
      <alignment horizontal="center"/>
      <protection/>
    </xf>
    <xf numFmtId="49" fontId="3" fillId="0" borderId="0" xfId="52" applyNumberFormat="1" applyFont="1" applyFill="1" applyAlignment="1" applyProtection="1">
      <alignment vertical="top"/>
      <protection/>
    </xf>
    <xf numFmtId="0" fontId="4" fillId="0" borderId="0" xfId="52" applyFont="1" applyFill="1" applyBorder="1" applyAlignment="1" applyProtection="1">
      <alignment horizontal="center" vertical="top"/>
      <protection/>
    </xf>
    <xf numFmtId="49" fontId="5" fillId="0" borderId="12" xfId="52" applyNumberFormat="1" applyFont="1" applyFill="1" applyBorder="1" applyAlignment="1" applyProtection="1">
      <alignment horizontal="center" vertical="top"/>
      <protection/>
    </xf>
    <xf numFmtId="49" fontId="5" fillId="0" borderId="0" xfId="52" applyNumberFormat="1" applyFont="1" applyFill="1" applyBorder="1" applyAlignment="1" applyProtection="1">
      <alignment horizontal="center" vertical="top"/>
      <protection/>
    </xf>
    <xf numFmtId="0" fontId="6" fillId="0" borderId="0" xfId="52" applyFont="1" applyFill="1" applyAlignment="1" applyProtection="1">
      <alignment horizontal="center" vertical="top"/>
      <protection/>
    </xf>
    <xf numFmtId="0" fontId="7" fillId="0" borderId="0" xfId="52" applyFont="1" applyFill="1" applyAlignment="1" applyProtection="1">
      <alignment horizontal="center"/>
      <protection/>
    </xf>
    <xf numFmtId="0" fontId="2" fillId="0" borderId="0" xfId="52" applyFill="1" applyProtection="1">
      <alignment/>
      <protection/>
    </xf>
    <xf numFmtId="0" fontId="2" fillId="0" borderId="0" xfId="52" applyFont="1" applyFill="1" applyProtection="1">
      <alignment/>
      <protection/>
    </xf>
    <xf numFmtId="0" fontId="2" fillId="0" borderId="0" xfId="52" applyFill="1" applyBorder="1" applyAlignment="1" applyProtection="1">
      <alignment horizontal="center" vertical="top" wrapText="1"/>
      <protection/>
    </xf>
    <xf numFmtId="0" fontId="2" fillId="0" borderId="0" xfId="52" applyFill="1" applyAlignment="1" applyProtection="1">
      <alignment horizontal="center" vertical="top" wrapText="1"/>
      <protection/>
    </xf>
    <xf numFmtId="0" fontId="2" fillId="0" borderId="0" xfId="52" applyFill="1" applyAlignment="1" applyProtection="1">
      <alignment horizontal="center" vertical="top"/>
      <protection/>
    </xf>
    <xf numFmtId="0" fontId="2" fillId="0" borderId="0" xfId="52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0" fontId="2" fillId="0" borderId="0" xfId="52" applyFont="1" applyFill="1" applyBorder="1" applyAlignment="1" applyProtection="1">
      <alignment vertical="center" wrapText="1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18" fillId="0" borderId="0" xfId="52" applyFont="1" applyFill="1" applyProtection="1">
      <alignment/>
      <protection/>
    </xf>
    <xf numFmtId="0" fontId="18" fillId="0" borderId="0" xfId="52" applyFont="1" applyFill="1" applyBorder="1" applyProtection="1">
      <alignment/>
      <protection/>
    </xf>
    <xf numFmtId="0" fontId="18" fillId="0" borderId="0" xfId="52" applyFont="1" applyFill="1" applyAlignment="1" applyProtection="1">
      <alignment horizontal="center" vertical="top"/>
      <protection/>
    </xf>
    <xf numFmtId="0" fontId="60" fillId="0" borderId="0" xfId="0" applyFont="1" applyFill="1" applyAlignment="1" applyProtection="1">
      <alignment/>
      <protection/>
    </xf>
    <xf numFmtId="0" fontId="11" fillId="0" borderId="0" xfId="52" applyFont="1" applyFill="1" applyBorder="1" applyAlignment="1" applyProtection="1">
      <alignment wrapText="1"/>
      <protection/>
    </xf>
    <xf numFmtId="0" fontId="11" fillId="0" borderId="0" xfId="52" applyFont="1" applyFill="1" applyBorder="1" applyAlignment="1" applyProtection="1">
      <alignment horizontal="right" wrapText="1"/>
      <protection/>
    </xf>
    <xf numFmtId="49" fontId="11" fillId="0" borderId="0" xfId="52" applyNumberFormat="1" applyFont="1" applyFill="1" applyBorder="1" applyAlignment="1" applyProtection="1">
      <alignment horizontal="center" wrapText="1"/>
      <protection/>
    </xf>
    <xf numFmtId="0" fontId="12" fillId="0" borderId="0" xfId="52" applyFont="1" applyFill="1" applyAlignment="1" applyProtection="1">
      <alignment horizontal="right"/>
      <protection/>
    </xf>
    <xf numFmtId="0" fontId="13" fillId="0" borderId="0" xfId="52" applyFont="1" applyFill="1" applyBorder="1" applyAlignment="1" applyProtection="1">
      <alignment horizontal="left" wrapText="1"/>
      <protection/>
    </xf>
    <xf numFmtId="0" fontId="21" fillId="0" borderId="0" xfId="52" applyFont="1" applyFill="1" applyBorder="1" applyAlignment="1" applyProtection="1">
      <alignment horizontal="right" vertical="top" wrapText="1"/>
      <protection/>
    </xf>
    <xf numFmtId="49" fontId="21" fillId="0" borderId="0" xfId="52" applyNumberFormat="1" applyFont="1" applyFill="1" applyBorder="1" applyAlignment="1" applyProtection="1">
      <alignment horizontal="center" vertical="top" wrapText="1"/>
      <protection/>
    </xf>
    <xf numFmtId="0" fontId="14" fillId="0" borderId="0" xfId="52" applyFont="1" applyFill="1" applyBorder="1" applyAlignment="1" applyProtection="1">
      <alignment horizontal="center" vertical="top" wrapText="1"/>
      <protection/>
    </xf>
    <xf numFmtId="0" fontId="18" fillId="0" borderId="0" xfId="52" applyFont="1" applyFill="1" applyAlignment="1" applyProtection="1">
      <alignment vertical="top"/>
      <protection/>
    </xf>
    <xf numFmtId="49" fontId="14" fillId="0" borderId="0" xfId="52" applyNumberFormat="1" applyFont="1" applyFill="1" applyBorder="1" applyAlignment="1" applyProtection="1">
      <alignment vertical="top" wrapText="1"/>
      <protection/>
    </xf>
    <xf numFmtId="0" fontId="14" fillId="0" borderId="10" xfId="52" applyFont="1" applyFill="1" applyBorder="1" applyAlignment="1" applyProtection="1">
      <alignment vertical="top" wrapText="1"/>
      <protection/>
    </xf>
    <xf numFmtId="0" fontId="10" fillId="0" borderId="0" xfId="52" applyFont="1" applyFill="1" applyBorder="1" applyAlignment="1" applyProtection="1">
      <alignment horizontal="center" wrapText="1"/>
      <protection/>
    </xf>
    <xf numFmtId="0" fontId="15" fillId="0" borderId="0" xfId="52" applyFont="1" applyFill="1" applyAlignment="1" applyProtection="1">
      <alignment horizontal="left" vertical="center" wrapText="1"/>
      <protection/>
    </xf>
    <xf numFmtId="0" fontId="19" fillId="33" borderId="12" xfId="52" applyFont="1" applyFill="1" applyBorder="1" applyAlignment="1" applyProtection="1">
      <alignment horizontal="center" vertical="center" wrapText="1"/>
      <protection/>
    </xf>
    <xf numFmtId="0" fontId="19" fillId="33" borderId="13" xfId="52" applyFont="1" applyFill="1" applyBorder="1" applyAlignment="1" applyProtection="1">
      <alignment horizontal="center" vertical="center" wrapText="1"/>
      <protection/>
    </xf>
    <xf numFmtId="49" fontId="8" fillId="0" borderId="0" xfId="52" applyNumberFormat="1" applyFont="1" applyFill="1" applyAlignment="1" applyProtection="1">
      <alignment horizontal="center" vertical="center"/>
      <protection/>
    </xf>
    <xf numFmtId="0" fontId="2" fillId="0" borderId="0" xfId="52" applyFill="1" applyAlignment="1" applyProtection="1">
      <alignment horizontal="left"/>
      <protection/>
    </xf>
    <xf numFmtId="0" fontId="18" fillId="0" borderId="0" xfId="52" applyFont="1" applyFill="1" applyBorder="1" applyAlignment="1" applyProtection="1">
      <alignment vertical="top"/>
      <protection/>
    </xf>
    <xf numFmtId="0" fontId="18" fillId="0" borderId="11" xfId="52" applyFont="1" applyFill="1" applyBorder="1" applyAlignment="1" applyProtection="1">
      <alignment horizontal="center" vertical="top"/>
      <protection/>
    </xf>
    <xf numFmtId="0" fontId="18" fillId="0" borderId="0" xfId="52" applyFont="1" applyFill="1" applyBorder="1" applyAlignment="1" applyProtection="1">
      <alignment horizontal="center" vertical="top"/>
      <protection/>
    </xf>
    <xf numFmtId="49" fontId="17" fillId="0" borderId="0" xfId="52" applyNumberFormat="1" applyFont="1" applyFill="1" applyBorder="1" applyAlignment="1" applyProtection="1">
      <alignment/>
      <protection/>
    </xf>
    <xf numFmtId="0" fontId="2" fillId="0" borderId="0" xfId="52" applyFill="1" applyBorder="1" applyAlignment="1" applyProtection="1">
      <alignment/>
      <protection/>
    </xf>
    <xf numFmtId="0" fontId="18" fillId="0" borderId="0" xfId="52" applyFont="1" applyFill="1" applyBorder="1" applyAlignment="1" applyProtection="1">
      <alignment vertical="top" wrapText="1"/>
      <protection/>
    </xf>
    <xf numFmtId="0" fontId="20" fillId="33" borderId="12" xfId="52" applyFont="1" applyFill="1" applyBorder="1" applyAlignment="1" applyProtection="1">
      <alignment horizontal="center" vertical="center" wrapText="1"/>
      <protection/>
    </xf>
    <xf numFmtId="0" fontId="23" fillId="33" borderId="12" xfId="52" applyFont="1" applyFill="1" applyBorder="1" applyAlignment="1" applyProtection="1">
      <alignment horizontal="center" vertical="center" wrapText="1"/>
      <protection/>
    </xf>
    <xf numFmtId="49" fontId="23" fillId="33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/>
      <protection/>
    </xf>
    <xf numFmtId="49" fontId="2" fillId="0" borderId="12" xfId="52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52" applyNumberFormat="1" applyFont="1" applyFill="1" applyBorder="1" applyAlignment="1" applyProtection="1">
      <alignment horizontal="left" vertical="center" wrapText="1"/>
      <protection locked="0"/>
    </xf>
    <xf numFmtId="175" fontId="8" fillId="0" borderId="12" xfId="52" applyNumberFormat="1" applyFont="1" applyFill="1" applyBorder="1" applyAlignment="1" applyProtection="1">
      <alignment horizontal="center" vertical="center"/>
      <protection/>
    </xf>
    <xf numFmtId="175" fontId="8" fillId="34" borderId="12" xfId="52" applyNumberFormat="1" applyFont="1" applyFill="1" applyBorder="1" applyAlignment="1" applyProtection="1">
      <alignment horizontal="center" vertical="center"/>
      <protection/>
    </xf>
    <xf numFmtId="0" fontId="8" fillId="33" borderId="12" xfId="52" applyFont="1" applyFill="1" applyBorder="1" applyAlignment="1">
      <alignment horizontal="center"/>
      <protection/>
    </xf>
    <xf numFmtId="14" fontId="2" fillId="0" borderId="12" xfId="52" applyNumberFormat="1" applyFont="1" applyFill="1" applyBorder="1" applyAlignment="1" applyProtection="1">
      <alignment horizontal="center" vertical="center" wrapText="1"/>
      <protection locked="0"/>
    </xf>
    <xf numFmtId="174" fontId="2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52" applyFill="1" applyBorder="1" applyAlignment="1" applyProtection="1">
      <alignment vertical="center" wrapText="1"/>
      <protection locked="0"/>
    </xf>
    <xf numFmtId="0" fontId="61" fillId="0" borderId="0" xfId="52" applyFont="1" applyFill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ill="1" applyAlignment="1" applyProtection="1">
      <alignment vertical="center"/>
      <protection/>
    </xf>
    <xf numFmtId="0" fontId="62" fillId="0" borderId="12" xfId="52" applyNumberFormat="1" applyFont="1" applyFill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 applyProtection="1">
      <alignment horizontal="center" wrapText="1"/>
      <protection/>
    </xf>
    <xf numFmtId="0" fontId="8" fillId="33" borderId="14" xfId="52" applyFont="1" applyFill="1" applyBorder="1" applyAlignment="1" applyProtection="1">
      <alignment horizontal="center" vertical="center" wrapText="1"/>
      <protection/>
    </xf>
    <xf numFmtId="0" fontId="8" fillId="33" borderId="15" xfId="52" applyFont="1" applyFill="1" applyBorder="1" applyAlignment="1" applyProtection="1">
      <alignment horizontal="center" vertical="center" wrapText="1"/>
      <protection/>
    </xf>
    <xf numFmtId="0" fontId="2" fillId="33" borderId="12" xfId="52" applyFont="1" applyFill="1" applyBorder="1" applyAlignment="1" applyProtection="1">
      <alignment horizontal="center" vertical="center"/>
      <protection/>
    </xf>
    <xf numFmtId="0" fontId="2" fillId="33" borderId="16" xfId="52" applyFont="1" applyFill="1" applyBorder="1" applyAlignment="1" applyProtection="1">
      <alignment horizontal="center" vertical="center"/>
      <protection/>
    </xf>
    <xf numFmtId="0" fontId="2" fillId="33" borderId="17" xfId="52" applyFont="1" applyFill="1" applyBorder="1" applyAlignment="1" applyProtection="1">
      <alignment horizontal="center" vertical="center" wrapText="1"/>
      <protection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2" fillId="33" borderId="19" xfId="52" applyFont="1" applyFill="1" applyBorder="1" applyAlignment="1" applyProtection="1">
      <alignment horizontal="left" vertical="center" wrapText="1"/>
      <protection/>
    </xf>
    <xf numFmtId="0" fontId="2" fillId="33" borderId="14" xfId="52" applyFont="1" applyFill="1" applyBorder="1" applyAlignment="1" applyProtection="1">
      <alignment horizontal="left" vertical="center" wrapText="1"/>
      <protection/>
    </xf>
    <xf numFmtId="0" fontId="2" fillId="33" borderId="20" xfId="52" applyFont="1" applyFill="1" applyBorder="1" applyAlignment="1" applyProtection="1">
      <alignment horizontal="left" vertical="center"/>
      <protection/>
    </xf>
    <xf numFmtId="0" fontId="2" fillId="33" borderId="12" xfId="52" applyFont="1" applyFill="1" applyBorder="1" applyAlignment="1" applyProtection="1">
      <alignment horizontal="left" vertical="center"/>
      <protection/>
    </xf>
    <xf numFmtId="0" fontId="8" fillId="33" borderId="21" xfId="52" applyFont="1" applyFill="1" applyBorder="1" applyAlignment="1" applyProtection="1">
      <alignment horizontal="left" vertical="center" wrapText="1"/>
      <protection/>
    </xf>
    <xf numFmtId="0" fontId="8" fillId="33" borderId="17" xfId="52" applyFont="1" applyFill="1" applyBorder="1" applyAlignment="1" applyProtection="1">
      <alignment horizontal="left" vertical="center" wrapText="1"/>
      <protection/>
    </xf>
    <xf numFmtId="0" fontId="14" fillId="0" borderId="11" xfId="52" applyFont="1" applyFill="1" applyBorder="1" applyAlignment="1" applyProtection="1">
      <alignment horizontal="center" vertical="top" wrapText="1"/>
      <protection/>
    </xf>
    <xf numFmtId="0" fontId="11" fillId="0" borderId="0" xfId="52" applyFont="1" applyFill="1" applyBorder="1" applyAlignment="1" applyProtection="1">
      <alignment horizontal="center" vertical="center" wrapText="1"/>
      <protection/>
    </xf>
    <xf numFmtId="0" fontId="18" fillId="0" borderId="0" xfId="52" applyFont="1" applyFill="1" applyAlignment="1" applyProtection="1">
      <alignment horizontal="center" vertical="top"/>
      <protection/>
    </xf>
    <xf numFmtId="0" fontId="23" fillId="33" borderId="12" xfId="52" applyFont="1" applyFill="1" applyBorder="1" applyAlignment="1" applyProtection="1">
      <alignment horizontal="center" vertical="center" wrapText="1"/>
      <protection/>
    </xf>
    <xf numFmtId="0" fontId="23" fillId="33" borderId="13" xfId="52" applyFont="1" applyFill="1" applyBorder="1" applyAlignment="1" applyProtection="1">
      <alignment horizontal="center" vertical="center" wrapText="1"/>
      <protection/>
    </xf>
    <xf numFmtId="0" fontId="23" fillId="33" borderId="22" xfId="52" applyFont="1" applyFill="1" applyBorder="1" applyAlignment="1" applyProtection="1">
      <alignment horizontal="center" vertical="center" wrapText="1"/>
      <protection/>
    </xf>
    <xf numFmtId="0" fontId="23" fillId="33" borderId="23" xfId="52" applyFont="1" applyFill="1" applyBorder="1" applyAlignment="1" applyProtection="1">
      <alignment horizontal="center" vertical="center" wrapText="1"/>
      <protection/>
    </xf>
    <xf numFmtId="49" fontId="23" fillId="33" borderId="12" xfId="52" applyNumberFormat="1" applyFont="1" applyFill="1" applyBorder="1" applyAlignment="1" applyProtection="1">
      <alignment horizontal="center" vertical="center" wrapText="1"/>
      <protection/>
    </xf>
    <xf numFmtId="49" fontId="23" fillId="33" borderId="13" xfId="52" applyNumberFormat="1" applyFont="1" applyFill="1" applyBorder="1" applyAlignment="1" applyProtection="1">
      <alignment horizontal="center" vertical="center" wrapText="1"/>
      <protection/>
    </xf>
    <xf numFmtId="49" fontId="23" fillId="33" borderId="22" xfId="52" applyNumberFormat="1" applyFont="1" applyFill="1" applyBorder="1" applyAlignment="1" applyProtection="1">
      <alignment horizontal="center" vertical="center" wrapText="1"/>
      <protection/>
    </xf>
    <xf numFmtId="49" fontId="23" fillId="33" borderId="23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ill="1" applyAlignment="1" applyProtection="1">
      <alignment horizontal="left"/>
      <protection/>
    </xf>
    <xf numFmtId="49" fontId="20" fillId="0" borderId="0" xfId="52" applyNumberFormat="1" applyFont="1" applyFill="1" applyAlignment="1" applyProtection="1">
      <alignment horizontal="left"/>
      <protection/>
    </xf>
    <xf numFmtId="0" fontId="20" fillId="33" borderId="12" xfId="52" applyFont="1" applyFill="1" applyBorder="1" applyAlignment="1" applyProtection="1">
      <alignment horizontal="center" vertical="center" wrapText="1"/>
      <protection/>
    </xf>
    <xf numFmtId="0" fontId="20" fillId="33" borderId="13" xfId="52" applyFont="1" applyFill="1" applyBorder="1" applyAlignment="1" applyProtection="1">
      <alignment horizontal="center" vertical="center" wrapText="1"/>
      <protection/>
    </xf>
    <xf numFmtId="0" fontId="20" fillId="33" borderId="23" xfId="52" applyFont="1" applyFill="1" applyBorder="1" applyAlignment="1" applyProtection="1">
      <alignment horizontal="center" vertical="center" wrapText="1"/>
      <protection/>
    </xf>
    <xf numFmtId="0" fontId="19" fillId="34" borderId="12" xfId="52" applyFont="1" applyFill="1" applyBorder="1" applyAlignment="1" applyProtection="1">
      <alignment horizontal="center" vertical="center" wrapText="1"/>
      <protection/>
    </xf>
    <xf numFmtId="49" fontId="17" fillId="0" borderId="10" xfId="52" applyNumberFormat="1" applyFont="1" applyFill="1" applyBorder="1" applyAlignment="1" applyProtection="1">
      <alignment horizontal="center" wrapText="1"/>
      <protection locked="0"/>
    </xf>
    <xf numFmtId="0" fontId="18" fillId="0" borderId="11" xfId="52" applyFont="1" applyFill="1" applyBorder="1" applyAlignment="1" applyProtection="1">
      <alignment horizontal="center" vertical="top"/>
      <protection/>
    </xf>
    <xf numFmtId="0" fontId="18" fillId="0" borderId="0" xfId="52" applyFont="1" applyFill="1" applyBorder="1" applyAlignment="1" applyProtection="1">
      <alignment horizontal="center" vertical="top" wrapText="1"/>
      <protection/>
    </xf>
    <xf numFmtId="0" fontId="20" fillId="0" borderId="0" xfId="52" applyFont="1" applyFill="1" applyBorder="1" applyAlignment="1" applyProtection="1">
      <alignment horizontal="left" vertical="center" wrapText="1"/>
      <protection/>
    </xf>
    <xf numFmtId="49" fontId="2" fillId="0" borderId="10" xfId="52" applyNumberFormat="1" applyFill="1" applyBorder="1" applyAlignment="1" applyProtection="1">
      <alignment horizontal="center" wrapText="1"/>
      <protection locked="0"/>
    </xf>
    <xf numFmtId="0" fontId="20" fillId="33" borderId="22" xfId="52" applyFont="1" applyFill="1" applyBorder="1" applyAlignment="1" applyProtection="1">
      <alignment horizontal="center" vertical="center" wrapText="1"/>
      <protection/>
    </xf>
    <xf numFmtId="0" fontId="63" fillId="33" borderId="12" xfId="52" applyFont="1" applyFill="1" applyBorder="1" applyAlignment="1" applyProtection="1">
      <alignment horizontal="center" vertical="center" wrapText="1"/>
      <protection/>
    </xf>
    <xf numFmtId="175" fontId="8" fillId="35" borderId="12" xfId="52" applyNumberFormat="1" applyFont="1" applyFill="1" applyBorder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7</xdr:row>
      <xdr:rowOff>0</xdr:rowOff>
    </xdr:from>
    <xdr:to>
      <xdr:col>14</xdr:col>
      <xdr:colOff>9525</xdr:colOff>
      <xdr:row>8</xdr:row>
      <xdr:rowOff>295275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562100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476250</xdr:colOff>
      <xdr:row>8</xdr:row>
      <xdr:rowOff>438150</xdr:rowOff>
    </xdr:from>
    <xdr:to>
      <xdr:col>0</xdr:col>
      <xdr:colOff>1514475</xdr:colOff>
      <xdr:row>9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1526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476250</xdr:colOff>
      <xdr:row>7</xdr:row>
      <xdr:rowOff>9525</xdr:rowOff>
    </xdr:from>
    <xdr:to>
      <xdr:col>0</xdr:col>
      <xdr:colOff>1514475</xdr:colOff>
      <xdr:row>8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1571625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5"/>
  <sheetViews>
    <sheetView showZeros="0" tabSelected="1" zoomScaleSheetLayoutView="100" zoomScalePageLayoutView="0" workbookViewId="0" topLeftCell="A31">
      <selection activeCell="L52" sqref="L52"/>
    </sheetView>
  </sheetViews>
  <sheetFormatPr defaultColWidth="9.140625" defaultRowHeight="15"/>
  <cols>
    <col min="1" max="1" width="24.8515625" style="13" customWidth="1"/>
    <col min="2" max="2" width="13.00390625" style="13" customWidth="1"/>
    <col min="3" max="3" width="5.28125" style="13" customWidth="1"/>
    <col min="4" max="4" width="11.7109375" style="13" customWidth="1"/>
    <col min="5" max="5" width="19.00390625" style="13" customWidth="1"/>
    <col min="6" max="6" width="12.140625" style="13" customWidth="1"/>
    <col min="7" max="7" width="14.00390625" style="13" customWidth="1"/>
    <col min="8" max="8" width="12.140625" style="13" customWidth="1"/>
    <col min="9" max="9" width="19.00390625" style="13" customWidth="1"/>
    <col min="10" max="10" width="17.7109375" style="13" customWidth="1"/>
    <col min="11" max="12" width="10.7109375" style="13" customWidth="1"/>
    <col min="13" max="13" width="13.57421875" style="13" customWidth="1"/>
    <col min="14" max="14" width="22.8515625" style="13" customWidth="1"/>
    <col min="15" max="15" width="3.140625" style="13" customWidth="1"/>
    <col min="16" max="16" width="8.57421875" style="13" customWidth="1"/>
    <col min="17" max="17" width="3.57421875" style="13" customWidth="1"/>
    <col min="18" max="18" width="35.7109375" style="13" customWidth="1"/>
    <col min="19" max="19" width="33.57421875" style="13" customWidth="1"/>
    <col min="20" max="20" width="43.28125" style="13" customWidth="1"/>
    <col min="21" max="16384" width="9.140625" style="13" customWidth="1"/>
  </cols>
  <sheetData>
    <row r="1" spans="1:18" ht="12.75">
      <c r="A1" s="7" t="s">
        <v>0</v>
      </c>
      <c r="B1" s="8" t="s">
        <v>1</v>
      </c>
      <c r="C1" s="9" t="s">
        <v>98</v>
      </c>
      <c r="D1" s="10"/>
      <c r="E1" s="11" t="s">
        <v>2</v>
      </c>
      <c r="F1" s="12"/>
      <c r="O1" s="65">
        <f>ROW(A36)</f>
        <v>36</v>
      </c>
      <c r="Q1" s="54"/>
      <c r="R1" s="19"/>
    </row>
    <row r="2" spans="3:22" s="14" customFormat="1" ht="8.25" customHeight="1" thickBot="1"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8"/>
      <c r="O2" s="19"/>
      <c r="P2" s="19"/>
      <c r="T2" s="19"/>
      <c r="U2" s="13"/>
      <c r="V2" s="13"/>
    </row>
    <row r="3" spans="1:22" s="14" customFormat="1" ht="15" customHeight="1">
      <c r="A3" s="76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0" t="s">
        <v>4</v>
      </c>
      <c r="N3" s="71"/>
      <c r="O3" s="20"/>
      <c r="P3" s="19"/>
      <c r="T3" s="19"/>
      <c r="U3" s="13"/>
      <c r="V3" s="13"/>
    </row>
    <row r="4" spans="1:22" s="14" customFormat="1" ht="15" customHeight="1">
      <c r="A4" s="78" t="s">
        <v>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2" t="s">
        <v>6</v>
      </c>
      <c r="N4" s="73"/>
      <c r="O4" s="21"/>
      <c r="P4" s="21"/>
      <c r="T4" s="19"/>
      <c r="U4" s="13"/>
      <c r="V4" s="13"/>
    </row>
    <row r="5" spans="1:16" ht="41.25" customHeight="1" thickBot="1">
      <c r="A5" s="80" t="s">
        <v>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74" t="s">
        <v>43</v>
      </c>
      <c r="N5" s="75"/>
      <c r="O5" s="22"/>
      <c r="P5" s="18"/>
    </row>
    <row r="6" spans="1:16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17"/>
      <c r="M6" s="17"/>
      <c r="N6" s="23"/>
      <c r="O6" s="23"/>
      <c r="P6" s="23"/>
    </row>
    <row r="7" spans="1:16" ht="15.75">
      <c r="A7" s="14"/>
      <c r="B7" s="1"/>
      <c r="C7" s="1"/>
      <c r="D7" s="69" t="s">
        <v>97</v>
      </c>
      <c r="E7" s="69"/>
      <c r="F7" s="69"/>
      <c r="G7" s="69"/>
      <c r="H7" s="69"/>
      <c r="I7" s="69"/>
      <c r="J7" s="69"/>
      <c r="K7" s="69"/>
      <c r="L7" s="17"/>
      <c r="M7" s="17"/>
      <c r="N7" s="23"/>
      <c r="O7" s="1"/>
      <c r="P7" s="1"/>
    </row>
    <row r="8" spans="2:16" s="24" customFormat="1" ht="12">
      <c r="B8" s="25"/>
      <c r="C8" s="25"/>
      <c r="D8" s="82" t="s">
        <v>8</v>
      </c>
      <c r="E8" s="82"/>
      <c r="F8" s="82"/>
      <c r="G8" s="82"/>
      <c r="H8" s="82"/>
      <c r="I8" s="82"/>
      <c r="J8" s="82"/>
      <c r="K8" s="82"/>
      <c r="L8" s="26"/>
      <c r="M8" s="26"/>
      <c r="N8" s="27"/>
      <c r="O8" s="5"/>
      <c r="P8" s="5"/>
    </row>
    <row r="9" spans="4:16" s="14" customFormat="1" ht="55.5" customHeight="1">
      <c r="D9" s="83" t="s">
        <v>9</v>
      </c>
      <c r="E9" s="83"/>
      <c r="F9" s="83"/>
      <c r="G9" s="83"/>
      <c r="H9" s="83"/>
      <c r="I9" s="83"/>
      <c r="J9" s="83"/>
      <c r="K9" s="83"/>
      <c r="L9" s="28"/>
      <c r="M9" s="28"/>
      <c r="N9" s="28"/>
      <c r="O9" s="28"/>
      <c r="P9" s="28"/>
    </row>
    <row r="10" spans="1:13" ht="15.75">
      <c r="A10" s="29"/>
      <c r="B10" s="30"/>
      <c r="E10" s="31" t="s">
        <v>10</v>
      </c>
      <c r="F10" s="31" t="s">
        <v>11</v>
      </c>
      <c r="G10" s="2" t="s">
        <v>50</v>
      </c>
      <c r="H10" s="3">
        <v>2019</v>
      </c>
      <c r="I10" s="32" t="s">
        <v>12</v>
      </c>
      <c r="J10" s="32"/>
      <c r="K10" s="32"/>
      <c r="L10" s="32"/>
      <c r="M10" s="32"/>
    </row>
    <row r="11" spans="1:15" s="36" customFormat="1" ht="11.25">
      <c r="A11" s="33"/>
      <c r="B11" s="34"/>
      <c r="C11" s="35"/>
      <c r="D11" s="35"/>
      <c r="F11" s="84" t="s">
        <v>13</v>
      </c>
      <c r="G11" s="84"/>
      <c r="H11" s="84"/>
      <c r="I11" s="84"/>
      <c r="J11" s="26"/>
      <c r="K11" s="26"/>
      <c r="L11" s="26"/>
      <c r="M11" s="26"/>
      <c r="N11" s="37"/>
      <c r="O11" s="35"/>
    </row>
    <row r="12" spans="1:20" ht="9.75" customHeight="1">
      <c r="A12" s="38" t="s">
        <v>14</v>
      </c>
      <c r="B12" s="38"/>
      <c r="C12" s="35"/>
      <c r="D12" s="35"/>
      <c r="E12" s="35"/>
      <c r="F12" s="35"/>
      <c r="G12" s="39"/>
      <c r="O12" s="23"/>
      <c r="P12" s="23"/>
      <c r="R12" s="40"/>
      <c r="S12" s="40"/>
      <c r="T12" s="40"/>
    </row>
    <row r="13" spans="1:20" ht="41.25" customHeight="1">
      <c r="A13" s="85" t="s">
        <v>15</v>
      </c>
      <c r="B13" s="85"/>
      <c r="C13" s="85" t="s">
        <v>42</v>
      </c>
      <c r="D13" s="86" t="s">
        <v>16</v>
      </c>
      <c r="E13" s="89" t="s">
        <v>17</v>
      </c>
      <c r="F13" s="89"/>
      <c r="G13" s="89"/>
      <c r="H13" s="89" t="s">
        <v>18</v>
      </c>
      <c r="I13" s="90" t="s">
        <v>49</v>
      </c>
      <c r="J13" s="89" t="s">
        <v>19</v>
      </c>
      <c r="K13" s="89" t="s">
        <v>20</v>
      </c>
      <c r="L13" s="89" t="s">
        <v>21</v>
      </c>
      <c r="M13" s="89"/>
      <c r="N13" s="95" t="s">
        <v>22</v>
      </c>
      <c r="P13" s="96" t="s">
        <v>44</v>
      </c>
      <c r="R13" s="105" t="s">
        <v>45</v>
      </c>
      <c r="S13" s="105"/>
      <c r="T13" s="105"/>
    </row>
    <row r="14" spans="1:20" ht="24.75" customHeight="1">
      <c r="A14" s="85"/>
      <c r="B14" s="85"/>
      <c r="C14" s="85"/>
      <c r="D14" s="87"/>
      <c r="E14" s="89"/>
      <c r="F14" s="89"/>
      <c r="G14" s="89"/>
      <c r="H14" s="89"/>
      <c r="I14" s="91"/>
      <c r="J14" s="89"/>
      <c r="K14" s="89"/>
      <c r="L14" s="90" t="s">
        <v>23</v>
      </c>
      <c r="M14" s="96" t="s">
        <v>24</v>
      </c>
      <c r="N14" s="95"/>
      <c r="P14" s="104"/>
      <c r="R14" s="105"/>
      <c r="S14" s="105"/>
      <c r="T14" s="105"/>
    </row>
    <row r="15" spans="1:20" ht="24.75" customHeight="1">
      <c r="A15" s="51" t="s">
        <v>25</v>
      </c>
      <c r="B15" s="51" t="s">
        <v>26</v>
      </c>
      <c r="C15" s="85"/>
      <c r="D15" s="88"/>
      <c r="E15" s="52" t="s">
        <v>27</v>
      </c>
      <c r="F15" s="52" t="s">
        <v>23</v>
      </c>
      <c r="G15" s="53" t="s">
        <v>24</v>
      </c>
      <c r="H15" s="89"/>
      <c r="I15" s="92"/>
      <c r="J15" s="89"/>
      <c r="K15" s="89"/>
      <c r="L15" s="92"/>
      <c r="M15" s="97"/>
      <c r="N15" s="95"/>
      <c r="P15" s="104"/>
      <c r="R15" s="105"/>
      <c r="S15" s="105"/>
      <c r="T15" s="105"/>
    </row>
    <row r="16" spans="1:20" s="14" customFormat="1" ht="12.75">
      <c r="A16" s="41" t="s">
        <v>28</v>
      </c>
      <c r="B16" s="41" t="s">
        <v>29</v>
      </c>
      <c r="C16" s="41" t="s">
        <v>30</v>
      </c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2">
        <v>11</v>
      </c>
      <c r="P16" s="97"/>
      <c r="R16" s="61" t="s">
        <v>46</v>
      </c>
      <c r="S16" s="61" t="s">
        <v>47</v>
      </c>
      <c r="T16" s="61" t="s">
        <v>48</v>
      </c>
    </row>
    <row r="17" spans="1:20" s="14" customFormat="1" ht="12.75">
      <c r="A17" s="98" t="s">
        <v>31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43"/>
      <c r="P17" s="60">
        <v>10</v>
      </c>
      <c r="Q17" s="66"/>
      <c r="R17" s="106">
        <f>IF(K15&gt;=L15,0,K15-L15)</f>
        <v>0</v>
      </c>
      <c r="S17" s="106"/>
      <c r="T17" s="106"/>
    </row>
    <row r="18" spans="1:20" ht="12.75">
      <c r="A18" s="55"/>
      <c r="B18" s="56"/>
      <c r="C18" s="57">
        <v>1</v>
      </c>
      <c r="D18" s="62"/>
      <c r="E18" s="55"/>
      <c r="F18" s="62"/>
      <c r="G18" s="56"/>
      <c r="H18" s="63"/>
      <c r="I18" s="58"/>
      <c r="J18" s="58"/>
      <c r="K18" s="62"/>
      <c r="L18" s="62"/>
      <c r="M18" s="55"/>
      <c r="N18" s="64"/>
      <c r="O18" s="43"/>
      <c r="P18" s="59">
        <v>11</v>
      </c>
      <c r="Q18" s="67"/>
      <c r="R18" s="68">
        <f>IF(K18&gt;=D18,0,"Дата в гр.8 д.б. позже даты в гр. 1")</f>
        <v>0</v>
      </c>
      <c r="S18" s="68">
        <f>IF(N18&lt;&gt;"","",IF(L18&gt;=D18,0,"Дата в гр.9 д.б. позже даты в гр. 1"))</f>
        <v>0</v>
      </c>
      <c r="T18" s="68">
        <f>IF(AND(OR(L18&lt;&gt;"",M18&lt;&gt;""),N18&lt;&gt;""),"Д.б. заполнены либо гр. 9 и 10, либо гр. 11","")</f>
      </c>
    </row>
    <row r="19" spans="1:20" ht="16.5" customHeight="1">
      <c r="A19" s="98" t="s">
        <v>41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43"/>
      <c r="P19" s="60">
        <v>20</v>
      </c>
      <c r="Q19" s="67"/>
      <c r="R19" s="106">
        <f>IF(K17&gt;=L17,0,K17-L17)</f>
        <v>0</v>
      </c>
      <c r="S19" s="106"/>
      <c r="T19" s="106"/>
    </row>
    <row r="20" spans="1:20" ht="76.5">
      <c r="A20" s="55" t="s">
        <v>51</v>
      </c>
      <c r="B20" s="56" t="s">
        <v>52</v>
      </c>
      <c r="C20" s="57">
        <v>1</v>
      </c>
      <c r="D20" s="62">
        <v>42835</v>
      </c>
      <c r="E20" s="55" t="s">
        <v>53</v>
      </c>
      <c r="F20" s="62">
        <v>41976</v>
      </c>
      <c r="G20" s="56" t="s">
        <v>54</v>
      </c>
      <c r="H20" s="63">
        <v>0.0001</v>
      </c>
      <c r="I20" s="55" t="s">
        <v>55</v>
      </c>
      <c r="J20" s="58" t="s">
        <v>56</v>
      </c>
      <c r="K20" s="62">
        <v>60741</v>
      </c>
      <c r="L20" s="62">
        <v>42844</v>
      </c>
      <c r="M20" s="55" t="s">
        <v>57</v>
      </c>
      <c r="N20" s="64"/>
      <c r="O20" s="43"/>
      <c r="P20" s="59">
        <v>21</v>
      </c>
      <c r="Q20" s="67"/>
      <c r="R20" s="68">
        <f aca="true" t="shared" si="0" ref="R20:R33">IF(K20&gt;=D20,0,"Дата в гр.8 д.б. позже даты в гр. 1")</f>
        <v>0</v>
      </c>
      <c r="S20" s="68">
        <f aca="true" t="shared" si="1" ref="S20:S33">IF(N20&lt;&gt;"","",IF(L20&gt;=D20,0,"Дата в гр.9 д.б. позже даты в гр. 1"))</f>
        <v>0</v>
      </c>
      <c r="T20" s="68">
        <f aca="true" t="shared" si="2" ref="T20:T33">IF(AND(OR(L20&lt;&gt;"",M20&lt;&gt;""),N20&lt;&gt;""),"Д.б. заполнены либо гр. 9 и 10, либо гр. 11","")</f>
      </c>
    </row>
    <row r="21" spans="1:20" ht="89.25">
      <c r="A21" s="55" t="s">
        <v>51</v>
      </c>
      <c r="B21" s="56" t="s">
        <v>52</v>
      </c>
      <c r="C21" s="57">
        <v>2</v>
      </c>
      <c r="D21" s="62">
        <v>43313</v>
      </c>
      <c r="E21" s="55" t="s">
        <v>53</v>
      </c>
      <c r="F21" s="62">
        <v>41970</v>
      </c>
      <c r="G21" s="56" t="s">
        <v>58</v>
      </c>
      <c r="H21" s="63">
        <v>0.036</v>
      </c>
      <c r="I21" s="55" t="s">
        <v>59</v>
      </c>
      <c r="J21" s="58" t="s">
        <v>56</v>
      </c>
      <c r="K21" s="62">
        <v>43722</v>
      </c>
      <c r="L21" s="62">
        <v>43336</v>
      </c>
      <c r="M21" s="55" t="s">
        <v>60</v>
      </c>
      <c r="N21" s="64"/>
      <c r="O21" s="43"/>
      <c r="P21" s="59">
        <v>21</v>
      </c>
      <c r="Q21" s="67"/>
      <c r="R21" s="68">
        <f t="shared" si="0"/>
        <v>0</v>
      </c>
      <c r="S21" s="68">
        <f t="shared" si="1"/>
        <v>0</v>
      </c>
      <c r="T21" s="68">
        <f t="shared" si="2"/>
      </c>
    </row>
    <row r="22" spans="1:20" ht="89.25">
      <c r="A22" s="55" t="s">
        <v>51</v>
      </c>
      <c r="B22" s="56" t="s">
        <v>52</v>
      </c>
      <c r="C22" s="57">
        <v>3</v>
      </c>
      <c r="D22" s="62">
        <v>43320</v>
      </c>
      <c r="E22" s="55" t="s">
        <v>53</v>
      </c>
      <c r="F22" s="62">
        <v>41970</v>
      </c>
      <c r="G22" s="56" t="s">
        <v>58</v>
      </c>
      <c r="H22" s="63">
        <v>0.06</v>
      </c>
      <c r="I22" s="55" t="s">
        <v>61</v>
      </c>
      <c r="J22" s="58" t="s">
        <v>56</v>
      </c>
      <c r="K22" s="62">
        <v>43701</v>
      </c>
      <c r="L22" s="62">
        <v>43336</v>
      </c>
      <c r="M22" s="55" t="s">
        <v>62</v>
      </c>
      <c r="N22" s="64"/>
      <c r="O22" s="43"/>
      <c r="P22" s="59">
        <v>21</v>
      </c>
      <c r="Q22" s="67"/>
      <c r="R22" s="68">
        <f t="shared" si="0"/>
        <v>0</v>
      </c>
      <c r="S22" s="68">
        <f t="shared" si="1"/>
        <v>0</v>
      </c>
      <c r="T22" s="68">
        <f t="shared" si="2"/>
      </c>
    </row>
    <row r="23" spans="1:20" ht="89.25">
      <c r="A23" s="55" t="s">
        <v>51</v>
      </c>
      <c r="B23" s="56" t="s">
        <v>52</v>
      </c>
      <c r="C23" s="57">
        <v>4</v>
      </c>
      <c r="D23" s="62">
        <v>43321</v>
      </c>
      <c r="E23" s="55" t="s">
        <v>53</v>
      </c>
      <c r="F23" s="62">
        <v>41970</v>
      </c>
      <c r="G23" s="56" t="s">
        <v>58</v>
      </c>
      <c r="H23" s="63">
        <v>0.1008</v>
      </c>
      <c r="I23" s="55" t="s">
        <v>63</v>
      </c>
      <c r="J23" s="58" t="s">
        <v>56</v>
      </c>
      <c r="K23" s="62">
        <v>43708</v>
      </c>
      <c r="L23" s="62">
        <v>43343</v>
      </c>
      <c r="M23" s="55" t="s">
        <v>64</v>
      </c>
      <c r="N23" s="64"/>
      <c r="O23" s="43"/>
      <c r="P23" s="59">
        <v>21</v>
      </c>
      <c r="Q23" s="67"/>
      <c r="R23" s="68">
        <f t="shared" si="0"/>
        <v>0</v>
      </c>
      <c r="S23" s="68">
        <f t="shared" si="1"/>
        <v>0</v>
      </c>
      <c r="T23" s="68">
        <f t="shared" si="2"/>
      </c>
    </row>
    <row r="24" spans="1:20" ht="89.25">
      <c r="A24" s="55" t="s">
        <v>51</v>
      </c>
      <c r="B24" s="56" t="s">
        <v>52</v>
      </c>
      <c r="C24" s="57">
        <v>5</v>
      </c>
      <c r="D24" s="62">
        <v>43325</v>
      </c>
      <c r="E24" s="55" t="s">
        <v>53</v>
      </c>
      <c r="F24" s="62">
        <v>41970</v>
      </c>
      <c r="G24" s="56" t="s">
        <v>58</v>
      </c>
      <c r="H24" s="63">
        <v>0.1</v>
      </c>
      <c r="I24" s="55" t="s">
        <v>65</v>
      </c>
      <c r="J24" s="58" t="s">
        <v>56</v>
      </c>
      <c r="K24" s="62">
        <v>43708</v>
      </c>
      <c r="L24" s="62">
        <v>43343</v>
      </c>
      <c r="M24" s="55" t="s">
        <v>66</v>
      </c>
      <c r="N24" s="64"/>
      <c r="O24" s="43"/>
      <c r="P24" s="59">
        <v>21</v>
      </c>
      <c r="Q24" s="67"/>
      <c r="R24" s="68">
        <f t="shared" si="0"/>
        <v>0</v>
      </c>
      <c r="S24" s="68">
        <f t="shared" si="1"/>
        <v>0</v>
      </c>
      <c r="T24" s="68">
        <f t="shared" si="2"/>
      </c>
    </row>
    <row r="25" spans="1:20" ht="89.25">
      <c r="A25" s="55" t="s">
        <v>51</v>
      </c>
      <c r="B25" s="56" t="s">
        <v>52</v>
      </c>
      <c r="C25" s="57">
        <v>6</v>
      </c>
      <c r="D25" s="62">
        <v>43321</v>
      </c>
      <c r="E25" s="55" t="s">
        <v>53</v>
      </c>
      <c r="F25" s="62">
        <v>41970</v>
      </c>
      <c r="G25" s="56" t="s">
        <v>58</v>
      </c>
      <c r="H25" s="63">
        <v>0.1186</v>
      </c>
      <c r="I25" s="55" t="s">
        <v>67</v>
      </c>
      <c r="J25" s="58" t="s">
        <v>56</v>
      </c>
      <c r="K25" s="62">
        <v>43708</v>
      </c>
      <c r="L25" s="62">
        <v>43343</v>
      </c>
      <c r="M25" s="55" t="s">
        <v>68</v>
      </c>
      <c r="N25" s="64"/>
      <c r="O25" s="43"/>
      <c r="P25" s="59">
        <v>21</v>
      </c>
      <c r="Q25" s="67"/>
      <c r="R25" s="68">
        <f t="shared" si="0"/>
        <v>0</v>
      </c>
      <c r="S25" s="68">
        <f t="shared" si="1"/>
        <v>0</v>
      </c>
      <c r="T25" s="68">
        <f t="shared" si="2"/>
      </c>
    </row>
    <row r="26" spans="1:20" ht="89.25">
      <c r="A26" s="55" t="s">
        <v>51</v>
      </c>
      <c r="B26" s="56" t="s">
        <v>52</v>
      </c>
      <c r="C26" s="57">
        <v>7</v>
      </c>
      <c r="D26" s="62">
        <v>43320</v>
      </c>
      <c r="E26" s="55" t="s">
        <v>53</v>
      </c>
      <c r="F26" s="62">
        <v>41970</v>
      </c>
      <c r="G26" s="56" t="s">
        <v>58</v>
      </c>
      <c r="H26" s="63">
        <v>0.1</v>
      </c>
      <c r="I26" s="55" t="s">
        <v>69</v>
      </c>
      <c r="J26" s="58" t="s">
        <v>56</v>
      </c>
      <c r="K26" s="62">
        <v>43708</v>
      </c>
      <c r="L26" s="62">
        <v>43343</v>
      </c>
      <c r="M26" s="55" t="s">
        <v>70</v>
      </c>
      <c r="N26" s="64"/>
      <c r="O26" s="43"/>
      <c r="P26" s="59">
        <v>21</v>
      </c>
      <c r="Q26" s="67"/>
      <c r="R26" s="68">
        <f t="shared" si="0"/>
        <v>0</v>
      </c>
      <c r="S26" s="68">
        <f t="shared" si="1"/>
        <v>0</v>
      </c>
      <c r="T26" s="68">
        <f t="shared" si="2"/>
      </c>
    </row>
    <row r="27" spans="1:20" ht="89.25">
      <c r="A27" s="55" t="s">
        <v>51</v>
      </c>
      <c r="B27" s="56" t="s">
        <v>52</v>
      </c>
      <c r="C27" s="57">
        <v>8</v>
      </c>
      <c r="D27" s="62">
        <v>43321</v>
      </c>
      <c r="E27" s="55" t="s">
        <v>53</v>
      </c>
      <c r="F27" s="62">
        <v>41970</v>
      </c>
      <c r="G27" s="56" t="s">
        <v>58</v>
      </c>
      <c r="H27" s="63">
        <v>0.1377</v>
      </c>
      <c r="I27" s="55" t="s">
        <v>75</v>
      </c>
      <c r="J27" s="58" t="s">
        <v>56</v>
      </c>
      <c r="K27" s="62">
        <v>43708</v>
      </c>
      <c r="L27" s="62">
        <v>43343</v>
      </c>
      <c r="M27" s="55" t="s">
        <v>76</v>
      </c>
      <c r="N27" s="64"/>
      <c r="O27" s="43"/>
      <c r="P27" s="59">
        <v>21</v>
      </c>
      <c r="Q27" s="67"/>
      <c r="R27" s="68">
        <f t="shared" si="0"/>
        <v>0</v>
      </c>
      <c r="S27" s="68">
        <f t="shared" si="1"/>
        <v>0</v>
      </c>
      <c r="T27" s="68">
        <f t="shared" si="2"/>
      </c>
    </row>
    <row r="28" spans="1:20" ht="89.25">
      <c r="A28" s="55" t="s">
        <v>51</v>
      </c>
      <c r="B28" s="56" t="s">
        <v>52</v>
      </c>
      <c r="C28" s="57">
        <v>9</v>
      </c>
      <c r="D28" s="62">
        <v>43341</v>
      </c>
      <c r="E28" s="55" t="s">
        <v>53</v>
      </c>
      <c r="F28" s="62">
        <v>41970</v>
      </c>
      <c r="G28" s="56" t="s">
        <v>58</v>
      </c>
      <c r="H28" s="63">
        <v>1.5</v>
      </c>
      <c r="I28" s="55" t="s">
        <v>77</v>
      </c>
      <c r="J28" s="58" t="s">
        <v>56</v>
      </c>
      <c r="K28" s="62">
        <v>43718</v>
      </c>
      <c r="L28" s="62">
        <v>43353</v>
      </c>
      <c r="M28" s="55" t="s">
        <v>78</v>
      </c>
      <c r="N28" s="64"/>
      <c r="O28" s="43"/>
      <c r="P28" s="59">
        <v>21</v>
      </c>
      <c r="Q28" s="67"/>
      <c r="R28" s="68">
        <f t="shared" si="0"/>
        <v>0</v>
      </c>
      <c r="S28" s="68">
        <f t="shared" si="1"/>
        <v>0</v>
      </c>
      <c r="T28" s="68">
        <f t="shared" si="2"/>
      </c>
    </row>
    <row r="29" spans="1:20" ht="89.25">
      <c r="A29" s="55" t="s">
        <v>51</v>
      </c>
      <c r="B29" s="56" t="s">
        <v>52</v>
      </c>
      <c r="C29" s="57">
        <v>10</v>
      </c>
      <c r="D29" s="62">
        <v>43341</v>
      </c>
      <c r="E29" s="55" t="s">
        <v>53</v>
      </c>
      <c r="F29" s="62">
        <v>41970</v>
      </c>
      <c r="G29" s="56" t="s">
        <v>58</v>
      </c>
      <c r="H29" s="63">
        <v>1</v>
      </c>
      <c r="I29" s="55" t="s">
        <v>79</v>
      </c>
      <c r="J29" s="58" t="s">
        <v>56</v>
      </c>
      <c r="K29" s="62">
        <v>43718</v>
      </c>
      <c r="L29" s="62">
        <v>43353</v>
      </c>
      <c r="M29" s="55" t="s">
        <v>80</v>
      </c>
      <c r="N29" s="64"/>
      <c r="O29" s="43"/>
      <c r="P29" s="59">
        <v>21</v>
      </c>
      <c r="Q29" s="67"/>
      <c r="R29" s="68">
        <f t="shared" si="0"/>
        <v>0</v>
      </c>
      <c r="S29" s="68">
        <f t="shared" si="1"/>
        <v>0</v>
      </c>
      <c r="T29" s="68">
        <f t="shared" si="2"/>
      </c>
    </row>
    <row r="30" spans="1:20" ht="76.5">
      <c r="A30" s="55" t="s">
        <v>51</v>
      </c>
      <c r="B30" s="56" t="s">
        <v>52</v>
      </c>
      <c r="C30" s="57">
        <v>11</v>
      </c>
      <c r="D30" s="62">
        <v>43341</v>
      </c>
      <c r="E30" s="55" t="s">
        <v>53</v>
      </c>
      <c r="F30" s="62">
        <v>41970</v>
      </c>
      <c r="G30" s="56" t="s">
        <v>58</v>
      </c>
      <c r="H30" s="63">
        <v>0.2</v>
      </c>
      <c r="I30" s="55" t="s">
        <v>81</v>
      </c>
      <c r="J30" s="58" t="s">
        <v>56</v>
      </c>
      <c r="K30" s="62">
        <v>43718</v>
      </c>
      <c r="L30" s="62">
        <v>43353</v>
      </c>
      <c r="M30" s="55" t="s">
        <v>82</v>
      </c>
      <c r="N30" s="64"/>
      <c r="O30" s="43"/>
      <c r="P30" s="59">
        <v>21</v>
      </c>
      <c r="Q30" s="67"/>
      <c r="R30" s="68">
        <f t="shared" si="0"/>
        <v>0</v>
      </c>
      <c r="S30" s="68">
        <f t="shared" si="1"/>
        <v>0</v>
      </c>
      <c r="T30" s="68">
        <f t="shared" si="2"/>
      </c>
    </row>
    <row r="31" spans="1:20" ht="76.5">
      <c r="A31" s="55" t="s">
        <v>51</v>
      </c>
      <c r="B31" s="56" t="s">
        <v>52</v>
      </c>
      <c r="C31" s="57">
        <v>12</v>
      </c>
      <c r="D31" s="62">
        <v>43354</v>
      </c>
      <c r="E31" s="55" t="s">
        <v>53</v>
      </c>
      <c r="F31" s="62">
        <v>41970</v>
      </c>
      <c r="G31" s="56" t="s">
        <v>58</v>
      </c>
      <c r="H31" s="63">
        <v>0.5</v>
      </c>
      <c r="I31" s="55" t="s">
        <v>71</v>
      </c>
      <c r="J31" s="58" t="s">
        <v>56</v>
      </c>
      <c r="K31" s="62">
        <v>43725</v>
      </c>
      <c r="L31" s="62">
        <v>43360</v>
      </c>
      <c r="M31" s="55" t="s">
        <v>72</v>
      </c>
      <c r="N31" s="64"/>
      <c r="O31" s="43"/>
      <c r="P31" s="59">
        <v>21</v>
      </c>
      <c r="Q31" s="67"/>
      <c r="R31" s="68">
        <f t="shared" si="0"/>
        <v>0</v>
      </c>
      <c r="S31" s="68">
        <f t="shared" si="1"/>
        <v>0</v>
      </c>
      <c r="T31" s="68">
        <f t="shared" si="2"/>
      </c>
    </row>
    <row r="32" spans="1:20" ht="89.25">
      <c r="A32" s="55" t="s">
        <v>51</v>
      </c>
      <c r="B32" s="56" t="s">
        <v>52</v>
      </c>
      <c r="C32" s="57">
        <v>13</v>
      </c>
      <c r="D32" s="62">
        <v>43354</v>
      </c>
      <c r="E32" s="55" t="s">
        <v>53</v>
      </c>
      <c r="F32" s="62">
        <v>41970</v>
      </c>
      <c r="G32" s="56" t="s">
        <v>58</v>
      </c>
      <c r="H32" s="63">
        <v>3.2</v>
      </c>
      <c r="I32" s="55" t="s">
        <v>73</v>
      </c>
      <c r="J32" s="58" t="s">
        <v>56</v>
      </c>
      <c r="K32" s="62">
        <v>43725</v>
      </c>
      <c r="L32" s="62">
        <v>43360</v>
      </c>
      <c r="M32" s="55" t="s">
        <v>74</v>
      </c>
      <c r="N32" s="64"/>
      <c r="O32" s="43"/>
      <c r="P32" s="59">
        <v>21</v>
      </c>
      <c r="Q32" s="67"/>
      <c r="R32" s="68">
        <f t="shared" si="0"/>
        <v>0</v>
      </c>
      <c r="S32" s="68">
        <f t="shared" si="1"/>
        <v>0</v>
      </c>
      <c r="T32" s="68">
        <f t="shared" si="2"/>
      </c>
    </row>
    <row r="33" spans="1:20" ht="89.25">
      <c r="A33" s="55" t="s">
        <v>88</v>
      </c>
      <c r="B33" s="56" t="s">
        <v>89</v>
      </c>
      <c r="C33" s="57">
        <v>14</v>
      </c>
      <c r="D33" s="62">
        <v>43599</v>
      </c>
      <c r="E33" s="55" t="s">
        <v>53</v>
      </c>
      <c r="F33" s="62">
        <v>41970</v>
      </c>
      <c r="G33" s="56" t="s">
        <v>58</v>
      </c>
      <c r="H33" s="63">
        <v>3.9419</v>
      </c>
      <c r="I33" s="55" t="s">
        <v>90</v>
      </c>
      <c r="J33" s="58" t="s">
        <v>56</v>
      </c>
      <c r="K33" s="62">
        <v>43829</v>
      </c>
      <c r="L33" s="62">
        <v>43630</v>
      </c>
      <c r="M33" s="55" t="s">
        <v>91</v>
      </c>
      <c r="N33" s="64"/>
      <c r="O33" s="43"/>
      <c r="P33" s="59">
        <v>21</v>
      </c>
      <c r="Q33" s="67"/>
      <c r="R33" s="68">
        <f t="shared" si="0"/>
        <v>0</v>
      </c>
      <c r="S33" s="68">
        <f t="shared" si="1"/>
        <v>0</v>
      </c>
      <c r="T33" s="68">
        <f t="shared" si="2"/>
      </c>
    </row>
    <row r="34" spans="1:20" ht="12.75" customHeight="1">
      <c r="A34" s="98" t="s">
        <v>32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43"/>
      <c r="P34" s="60">
        <v>30</v>
      </c>
      <c r="Q34" s="67"/>
      <c r="R34" s="106">
        <f>IF(K19&gt;=L19,0,K19-L19)</f>
        <v>0</v>
      </c>
      <c r="S34" s="106"/>
      <c r="T34" s="106"/>
    </row>
    <row r="35" spans="1:20" ht="89.25">
      <c r="A35" s="55" t="s">
        <v>83</v>
      </c>
      <c r="B35" s="56" t="s">
        <v>84</v>
      </c>
      <c r="C35" s="57">
        <v>1</v>
      </c>
      <c r="D35" s="62">
        <v>43371</v>
      </c>
      <c r="E35" s="55" t="s">
        <v>85</v>
      </c>
      <c r="F35" s="62">
        <v>43378</v>
      </c>
      <c r="G35" s="56" t="s">
        <v>86</v>
      </c>
      <c r="H35" s="63">
        <v>0.0529</v>
      </c>
      <c r="I35" s="55" t="s">
        <v>87</v>
      </c>
      <c r="J35" s="58" t="s">
        <v>56</v>
      </c>
      <c r="K35" s="62">
        <v>43716</v>
      </c>
      <c r="L35" s="62">
        <v>43381</v>
      </c>
      <c r="M35" s="55" t="s">
        <v>86</v>
      </c>
      <c r="N35" s="64"/>
      <c r="O35" s="43"/>
      <c r="P35" s="59">
        <v>31</v>
      </c>
      <c r="Q35" s="67"/>
      <c r="R35" s="68">
        <f>IF(K35&gt;=D35,0,"Дата в гр.8 д.б. позже даты в гр. 1")</f>
        <v>0</v>
      </c>
      <c r="S35" s="68">
        <f>IF(N35&lt;&gt;"","",IF(L35&gt;=D35,0,"Дата в гр.9 д.б. позже даты в гр. 1"))</f>
        <v>0</v>
      </c>
      <c r="T35" s="68">
        <f>IF(AND(OR(L35&lt;&gt;"",M35&lt;&gt;""),N35&lt;&gt;""),"Д.б. заполнены либо гр. 9 и 10, либо гр. 11","")</f>
      </c>
    </row>
    <row r="36" spans="1:20" ht="12.75" hidden="1">
      <c r="A36" s="55"/>
      <c r="B36" s="56"/>
      <c r="C36" s="57"/>
      <c r="D36" s="62"/>
      <c r="E36" s="55"/>
      <c r="F36" s="62"/>
      <c r="G36" s="56"/>
      <c r="H36" s="63"/>
      <c r="I36" s="58"/>
      <c r="J36" s="58"/>
      <c r="K36" s="62"/>
      <c r="L36" s="62"/>
      <c r="M36" s="55"/>
      <c r="N36" s="64"/>
      <c r="O36" s="43"/>
      <c r="P36" s="59"/>
      <c r="Q36" s="67"/>
      <c r="R36" s="68">
        <f>IF(K36&gt;=D36,0,"Дата в гр.8 д.б. позже даты в гр. 1")</f>
        <v>0</v>
      </c>
      <c r="S36" s="68">
        <f>IF(L36&gt;=D36,0,"Дата в гр.9 д.б. позже даты в гр. 1")</f>
        <v>0</v>
      </c>
      <c r="T36" s="68">
        <f>IF(AND(OR(L36&lt;&gt;"",M36&lt;&gt;""),N36&lt;&gt;""),"Д.б. заполнены либо гр. 9 и 10, либо гр. 11","")</f>
      </c>
    </row>
    <row r="37" spans="1:14" ht="12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14" ht="14.25">
      <c r="A38" s="93" t="s">
        <v>33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14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4:14" ht="12.75">
      <c r="D40" s="94" t="s">
        <v>34</v>
      </c>
      <c r="E40" s="94"/>
      <c r="F40" s="94"/>
      <c r="J40" s="99" t="s">
        <v>92</v>
      </c>
      <c r="K40" s="99"/>
      <c r="L40" s="99"/>
      <c r="N40" s="4"/>
    </row>
    <row r="41" spans="3:14" s="24" customFormat="1" ht="11.25">
      <c r="C41" s="45"/>
      <c r="J41" s="100" t="s">
        <v>35</v>
      </c>
      <c r="K41" s="100"/>
      <c r="L41" s="100"/>
      <c r="N41" s="6" t="s">
        <v>36</v>
      </c>
    </row>
    <row r="42" spans="4:14" ht="27.75" customHeight="1">
      <c r="D42" s="102" t="s">
        <v>37</v>
      </c>
      <c r="E42" s="102"/>
      <c r="F42" s="102"/>
      <c r="G42" s="103" t="s">
        <v>93</v>
      </c>
      <c r="H42" s="103"/>
      <c r="J42" s="99" t="s">
        <v>94</v>
      </c>
      <c r="K42" s="99"/>
      <c r="L42" s="99"/>
      <c r="N42" s="4"/>
    </row>
    <row r="43" spans="2:14" s="36" customFormat="1" ht="11.25">
      <c r="B43" s="45"/>
      <c r="C43" s="45"/>
      <c r="F43" s="47"/>
      <c r="G43" s="100" t="s">
        <v>38</v>
      </c>
      <c r="H43" s="100"/>
      <c r="J43" s="100" t="s">
        <v>35</v>
      </c>
      <c r="K43" s="100"/>
      <c r="L43" s="100"/>
      <c r="N43" s="46" t="s">
        <v>36</v>
      </c>
    </row>
    <row r="44" spans="1:12" ht="19.5" customHeight="1">
      <c r="A44" s="48"/>
      <c r="B44" s="49"/>
      <c r="G44" s="103" t="s">
        <v>95</v>
      </c>
      <c r="H44" s="103"/>
      <c r="J44" s="99" t="s">
        <v>96</v>
      </c>
      <c r="K44" s="99"/>
      <c r="L44" s="99"/>
    </row>
    <row r="45" spans="2:12" s="36" customFormat="1" ht="26.25" customHeight="1">
      <c r="B45" s="50"/>
      <c r="G45" s="101" t="s">
        <v>39</v>
      </c>
      <c r="H45" s="101"/>
      <c r="J45" s="101" t="s">
        <v>40</v>
      </c>
      <c r="K45" s="101"/>
      <c r="L45" s="101"/>
    </row>
    <row r="46" ht="12.75" customHeight="1"/>
    <row r="47" ht="12.75" customHeight="1"/>
  </sheetData>
  <sheetProtection sheet="1" objects="1" scenarios="1" autoFilter="0"/>
  <mergeCells count="44">
    <mergeCell ref="P13:P16"/>
    <mergeCell ref="R13:T15"/>
    <mergeCell ref="R17:T17"/>
    <mergeCell ref="R19:T19"/>
    <mergeCell ref="R34:T34"/>
    <mergeCell ref="A19:N19"/>
    <mergeCell ref="A34:N34"/>
    <mergeCell ref="K13:K15"/>
    <mergeCell ref="L13:M13"/>
    <mergeCell ref="J41:L41"/>
    <mergeCell ref="J42:L42"/>
    <mergeCell ref="J43:L43"/>
    <mergeCell ref="G45:H45"/>
    <mergeCell ref="J45:L45"/>
    <mergeCell ref="D42:F42"/>
    <mergeCell ref="G42:H42"/>
    <mergeCell ref="G43:H43"/>
    <mergeCell ref="G44:H44"/>
    <mergeCell ref="J44:L44"/>
    <mergeCell ref="A37:N37"/>
    <mergeCell ref="D40:F40"/>
    <mergeCell ref="N13:N15"/>
    <mergeCell ref="L14:L15"/>
    <mergeCell ref="M14:M15"/>
    <mergeCell ref="A38:N38"/>
    <mergeCell ref="A17:N17"/>
    <mergeCell ref="J40:L40"/>
    <mergeCell ref="D8:K8"/>
    <mergeCell ref="D9:K9"/>
    <mergeCell ref="F11:I11"/>
    <mergeCell ref="A13:B14"/>
    <mergeCell ref="C13:C15"/>
    <mergeCell ref="D13:D15"/>
    <mergeCell ref="E13:G14"/>
    <mergeCell ref="H13:H15"/>
    <mergeCell ref="I13:I15"/>
    <mergeCell ref="J13:J15"/>
    <mergeCell ref="D7:K7"/>
    <mergeCell ref="M3:N3"/>
    <mergeCell ref="M4:N4"/>
    <mergeCell ref="M5:N5"/>
    <mergeCell ref="A3:L3"/>
    <mergeCell ref="A4:L4"/>
    <mergeCell ref="A5:L5"/>
  </mergeCells>
  <dataValidations count="8">
    <dataValidation type="list" allowBlank="1" showInputMessage="1" showErrorMessage="1" sqref="J35:J36 J18 J20:J33">
      <formula1>"защитные, эксплуатационные, резервные"</formula1>
    </dataValidation>
    <dataValidation type="date" allowBlank="1" showInputMessage="1" showErrorMessage="1" prompt="ДД.ММ.ГГГГ" sqref="L35:L36 L18 L20:L33">
      <formula1>36526</formula1>
      <formula2>54789</formula2>
    </dataValidation>
    <dataValidation type="date" allowBlank="1" showInputMessage="1" showErrorMessage="1" prompt="ДД.ММ.ГГГГ" sqref="D35:D36 D18 D20:D33">
      <formula1>18264</formula1>
      <formula2>54789</formula2>
    </dataValidation>
    <dataValidation type="date" allowBlank="1" showInputMessage="1" showErrorMessage="1" prompt="ДД.ММ.ГГГГ" sqref="F35:F36 F18 F20:F33">
      <formula1>18264</formula1>
      <formula2>219148</formula2>
    </dataValidation>
    <dataValidation type="date" allowBlank="1" showInputMessage="1" showErrorMessage="1" prompt="ДД.ММ.ГГГГ" sqref="K35:K36 K18 K20:K33">
      <formula1>36526</formula1>
      <formula2>62094</formula2>
    </dataValidation>
    <dataValidation type="list" allowBlank="1" showInputMessage="1" showErrorMessage="1" prompt="Выберите год" errorTitle="ОШИБКА!" error="Воспользуйтесь выпадающим списком" sqref="H10">
      <formula1>"2019,2020,2021"</formula1>
    </dataValidation>
    <dataValidation type="list" allowBlank="1" showInputMessage="1" showErrorMessage="1" prompt="Выберите месяц" errorTitle="ОШИБКА!" error="Воспльзуйтесь выпадающим списком" sqref="G10">
      <formula1>"июнь,декабрь"</formula1>
    </dataValidation>
    <dataValidation allowBlank="1" prompt="Выберите наименование организации" errorTitle="ОШИБКА!" error="Воспользуйтесь выпадающим списком" sqref="B7:D7"/>
  </dataValidations>
  <printOptions horizontalCentered="1"/>
  <pageMargins left="0.1968503937007874" right="0.1968503937007874" top="0.35433070866141736" bottom="0.3937007874015748" header="0.2362204724409449" footer="0.1574803149606299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valeev.rr@roslesinforg.ru</dc:creator>
  <cp:keywords/>
  <dc:description/>
  <cp:lastModifiedBy>User</cp:lastModifiedBy>
  <cp:lastPrinted>2019-07-17T10:15:21Z</cp:lastPrinted>
  <dcterms:created xsi:type="dcterms:W3CDTF">2016-05-20T07:49:04Z</dcterms:created>
  <dcterms:modified xsi:type="dcterms:W3CDTF">2019-07-17T10:16:03Z</dcterms:modified>
  <cp:category/>
  <cp:version/>
  <cp:contentType/>
  <cp:contentStatus/>
</cp:coreProperties>
</file>