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'12-ОИП'!$A$3:$L$67</definedName>
  </definedNames>
  <calcPr fullCalcOnLoad="1"/>
</workbook>
</file>

<file path=xl/sharedStrings.xml><?xml version="1.0" encoding="utf-8"?>
<sst xmlns="http://schemas.openxmlformats.org/spreadsheetml/2006/main" count="317" uniqueCount="160">
  <si>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</si>
  <si>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</si>
  <si>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</si>
  <si>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</si>
  <si>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</si>
  <si>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</si>
  <si>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</si>
  <si>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</si>
  <si>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</si>
  <si>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</si>
  <si>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</si>
  <si>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</si>
  <si>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</si>
  <si>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</si>
  <si>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</si>
  <si>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</si>
  <si>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</si>
  <si>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</si>
  <si>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</si>
  <si>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</si>
  <si>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</si>
  <si>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</si>
  <si>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</si>
  <si>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</si>
  <si>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</si>
  <si>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</si>
  <si>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</si>
  <si>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</si>
  <si>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</si>
  <si>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</si>
  <si>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</si>
  <si>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</si>
  <si>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</si>
  <si>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</si>
  <si>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</si>
  <si>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</si>
  <si>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</si>
  <si>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</si>
  <si>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</si>
  <si>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</si>
  <si>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</si>
  <si>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</si>
  <si>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</si>
  <si>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</si>
  <si>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</si>
  <si>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</si>
  <si>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</si>
  <si>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</si>
  <si>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</si>
  <si>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</si>
  <si>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</si>
  <si>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</si>
  <si>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</si>
  <si>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</si>
  <si>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</si>
  <si>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</si>
  <si>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</si>
  <si>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</si>
  <si>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</si>
  <si>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</si>
  <si>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</si>
  <si>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</si>
  <si>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</si>
  <si>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</si>
  <si>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</si>
  <si>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</si>
  <si>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</si>
  <si>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</si>
  <si>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</si>
  <si>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</si>
  <si>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</si>
  <si>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</si>
  <si>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</si>
  <si>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</si>
  <si>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</si>
  <si>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</si>
  <si>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</si>
  <si>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</si>
  <si>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</si>
  <si>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</si>
  <si>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</si>
  <si>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</si>
  <si>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</si>
  <si>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</si>
  <si>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</si>
  <si>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</si>
  <si>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</si>
  <si>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</si>
  <si>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</si>
  <si>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</si>
  <si>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</si>
  <si>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</si>
  <si>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</si>
  <si>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</si>
  <si>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</si>
  <si>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</si>
  <si>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</si>
  <si>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</si>
  <si>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</si>
  <si>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</si>
  <si>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</si>
  <si>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</si>
  <si>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</si>
  <si>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</si>
  <si>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</si>
  <si>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</si>
  <si>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</si>
  <si>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</si>
  <si>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</si>
  <si>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</si>
  <si>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</si>
  <si>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</si>
  <si>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</si>
  <si>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</si>
  <si>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</si>
  <si>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</si>
  <si>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</si>
  <si>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</si>
  <si>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</si>
  <si>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</si>
  <si>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</si>
  <si>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</si>
  <si>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</si>
  <si>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</si>
  <si>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</si>
  <si>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</si>
  <si>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</si>
  <si>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</si>
  <si>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</si>
  <si>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</si>
  <si>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</si>
  <si>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</si>
  <si>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</si>
  <si>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</si>
  <si>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</si>
  <si>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</si>
  <si>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</si>
  <si>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</si>
  <si>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</si>
  <si>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</si>
  <si>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</si>
  <si>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</si>
  <si>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</si>
  <si>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</si>
  <si>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</si>
  <si>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</si>
  <si>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</si>
  <si>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</si>
  <si>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</si>
  <si>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</si>
  <si>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Липецкая обл. Управление ЛХ</t>
  </si>
  <si>
    <t>030</t>
  </si>
  <si>
    <t>март</t>
  </si>
  <si>
    <t>Х</t>
  </si>
  <si>
    <t>Количество сведенных книг: 9.</t>
  </si>
  <si>
    <t>Соколов В.Н.</t>
  </si>
  <si>
    <t>ведущий консультант отдела лесного хозяйства</t>
  </si>
  <si>
    <t>Рыжков С.Н.</t>
  </si>
  <si>
    <t>(4742) 25-10-26</t>
  </si>
  <si>
    <t>23.04.2019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</si>
</sst>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0.000"/>
    <numFmt numFmtId="180" formatCode="#,##0.0000_ ;[Red]\-#,##0.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72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73" fontId="2" fillId="0" borderId="0" xfId="53" applyNumberFormat="1" applyBorder="1" applyAlignment="1" applyProtection="1">
      <alignment horizontal="center" wrapText="1"/>
      <protection locked="0"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6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6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30" fillId="34" borderId="10" xfId="53" applyNumberFormat="1" applyFont="1" applyFill="1" applyBorder="1" applyAlignment="1">
      <alignment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179" fontId="7" fillId="0" borderId="10" xfId="53" applyNumberFormat="1" applyFont="1" applyBorder="1" applyAlignment="1" applyProtection="1">
      <alignment/>
      <protection locked="0"/>
    </xf>
    <xf numFmtId="177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16" fillId="34" borderId="10" xfId="53" applyNumberFormat="1" applyFont="1" applyFill="1" applyBorder="1" applyAlignment="1" applyProtection="1">
      <alignment/>
      <protection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123825</xdr:rowOff>
    </xdr:from>
    <xdr:to>
      <xdr:col>2</xdr:col>
      <xdr:colOff>542925</xdr:colOff>
      <xdr:row>12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82"/>
  <sheetViews>
    <sheetView showZeros="0" tabSelected="1" zoomScalePageLayoutView="0" workbookViewId="0" topLeftCell="A7">
      <selection activeCell="J62" sqref="J62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1" t="s">
        <v>137</v>
      </c>
      <c r="B1" s="8" t="s">
        <v>85</v>
      </c>
      <c r="C1" s="77" t="s">
        <v>151</v>
      </c>
      <c r="D1" s="77" t="s">
        <v>134</v>
      </c>
      <c r="E1" s="78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5" t="s">
        <v>126</v>
      </c>
      <c r="B3" s="125"/>
      <c r="C3" s="125"/>
      <c r="D3" s="125"/>
      <c r="E3" s="125"/>
      <c r="F3" s="125"/>
      <c r="G3" s="125"/>
      <c r="H3" s="125"/>
      <c r="I3" s="125"/>
      <c r="J3" s="128" t="s">
        <v>97</v>
      </c>
      <c r="K3" s="129"/>
      <c r="L3" s="130"/>
    </row>
    <row r="4" spans="1:12" ht="12.75">
      <c r="A4" s="126" t="s">
        <v>98</v>
      </c>
      <c r="B4" s="126"/>
      <c r="C4" s="126"/>
      <c r="D4" s="126"/>
      <c r="E4" s="126"/>
      <c r="F4" s="126"/>
      <c r="G4" s="126"/>
      <c r="H4" s="126"/>
      <c r="I4" s="126"/>
      <c r="J4" s="131" t="s">
        <v>95</v>
      </c>
      <c r="K4" s="132"/>
      <c r="L4" s="133"/>
    </row>
    <row r="5" spans="1:12" ht="25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34" t="s">
        <v>125</v>
      </c>
      <c r="K5" s="135"/>
      <c r="L5" s="136"/>
    </row>
    <row r="6" spans="3:6" ht="7.5" customHeight="1">
      <c r="C6" s="8"/>
      <c r="D6" s="9"/>
      <c r="E6" s="9"/>
      <c r="F6" s="9"/>
    </row>
    <row r="7" spans="3:17" ht="18" customHeight="1">
      <c r="C7" s="16"/>
      <c r="D7" s="141" t="s">
        <v>2</v>
      </c>
      <c r="E7" s="141"/>
      <c r="F7" s="141"/>
      <c r="G7" s="141"/>
      <c r="H7" s="141"/>
      <c r="I7" s="141"/>
      <c r="J7" s="141"/>
      <c r="K7" s="16"/>
      <c r="L7"/>
      <c r="M7"/>
      <c r="N7"/>
      <c r="O7"/>
      <c r="P7"/>
      <c r="Q7"/>
    </row>
    <row r="8" spans="1:9" s="88" customFormat="1" ht="15">
      <c r="A8" s="87"/>
      <c r="E8" s="89" t="s">
        <v>3</v>
      </c>
      <c r="F8" s="90" t="s">
        <v>135</v>
      </c>
      <c r="G8" s="91" t="s">
        <v>152</v>
      </c>
      <c r="H8" s="92">
        <v>2019</v>
      </c>
      <c r="I8" s="93" t="s">
        <v>88</v>
      </c>
    </row>
    <row r="9" spans="1:11" s="88" customFormat="1" ht="12.75" customHeight="1">
      <c r="A9" s="87"/>
      <c r="B9" s="87"/>
      <c r="C9" s="87"/>
      <c r="G9" s="144" t="s">
        <v>136</v>
      </c>
      <c r="H9" s="144"/>
      <c r="J9" s="5"/>
      <c r="K9" s="5"/>
    </row>
    <row r="10" spans="1:12" ht="18.75" customHeight="1">
      <c r="A10" s="10"/>
      <c r="B10" s="10"/>
      <c r="C10" s="10"/>
      <c r="D10" s="139" t="s">
        <v>150</v>
      </c>
      <c r="E10" s="139"/>
      <c r="F10" s="139"/>
      <c r="G10" s="139"/>
      <c r="H10" s="139"/>
      <c r="I10" s="139"/>
      <c r="J10" s="139"/>
      <c r="K10" s="11"/>
      <c r="L10" s="12"/>
    </row>
    <row r="11" spans="1:12" ht="12.75">
      <c r="A11" s="13"/>
      <c r="B11" s="14"/>
      <c r="C11" s="14"/>
      <c r="D11" s="140" t="s">
        <v>127</v>
      </c>
      <c r="E11" s="140"/>
      <c r="F11" s="140"/>
      <c r="G11" s="140"/>
      <c r="H11" s="140"/>
      <c r="I11" s="140"/>
      <c r="J11" s="140"/>
      <c r="K11" s="11"/>
      <c r="L11" s="15"/>
    </row>
    <row r="12" spans="1:12" ht="9" customHeight="1">
      <c r="A12" s="13"/>
      <c r="B12" s="14"/>
      <c r="C12" s="14"/>
      <c r="D12" s="143"/>
      <c r="E12" s="143"/>
      <c r="F12" s="143"/>
      <c r="G12" s="143"/>
      <c r="H12" s="143"/>
      <c r="I12" s="143"/>
      <c r="J12" s="143"/>
      <c r="K12" s="11"/>
      <c r="L12" s="15"/>
    </row>
    <row r="13" spans="1:12" ht="12.75">
      <c r="A13" s="13"/>
      <c r="B13" s="14"/>
      <c r="C13" s="14"/>
      <c r="D13" s="142" t="s">
        <v>119</v>
      </c>
      <c r="E13" s="142"/>
      <c r="F13" s="142"/>
      <c r="G13" s="142"/>
      <c r="H13" s="142"/>
      <c r="I13" s="142"/>
      <c r="J13" s="142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21" t="s">
        <v>4</v>
      </c>
      <c r="B15" s="122" t="s">
        <v>5</v>
      </c>
      <c r="C15" s="121" t="s">
        <v>6</v>
      </c>
      <c r="D15" s="121"/>
      <c r="E15" s="123" t="s">
        <v>7</v>
      </c>
      <c r="F15" s="123"/>
      <c r="G15" s="121" t="s">
        <v>8</v>
      </c>
      <c r="H15" s="121"/>
      <c r="I15" s="121" t="s">
        <v>9</v>
      </c>
      <c r="J15" s="121"/>
      <c r="K15" s="121"/>
      <c r="L15" s="121"/>
    </row>
    <row r="16" spans="1:12" ht="25.5" customHeight="1">
      <c r="A16" s="121"/>
      <c r="B16" s="122"/>
      <c r="C16" s="121"/>
      <c r="D16" s="121"/>
      <c r="E16" s="123"/>
      <c r="F16" s="123"/>
      <c r="G16" s="121"/>
      <c r="H16" s="121"/>
      <c r="I16" s="124" t="s">
        <v>10</v>
      </c>
      <c r="J16" s="124" t="s">
        <v>120</v>
      </c>
      <c r="K16" s="121" t="s">
        <v>124</v>
      </c>
      <c r="L16" s="121"/>
    </row>
    <row r="17" spans="1:16" ht="56.25" customHeight="1">
      <c r="A17" s="121"/>
      <c r="B17" s="122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24"/>
      <c r="J17" s="124"/>
      <c r="K17" s="20" t="s">
        <v>10</v>
      </c>
      <c r="L17" s="20" t="s">
        <v>120</v>
      </c>
      <c r="N17" s="117" t="s">
        <v>11</v>
      </c>
      <c r="O17" s="118"/>
      <c r="P17" s="119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79" t="s">
        <v>128</v>
      </c>
      <c r="B19" s="62" t="s">
        <v>20</v>
      </c>
      <c r="C19" s="26" t="s">
        <v>153</v>
      </c>
      <c r="D19" s="106">
        <f>SUM(D20:D21)</f>
        <v>96.13500000000002</v>
      </c>
      <c r="E19" s="26" t="s">
        <v>153</v>
      </c>
      <c r="F19" s="106">
        <f>SUM(F20:F21)</f>
        <v>11.754</v>
      </c>
      <c r="G19" s="26" t="s">
        <v>153</v>
      </c>
      <c r="H19" s="106">
        <f>SUM(H20:H21)</f>
        <v>60.425000000000004</v>
      </c>
      <c r="I19" s="26" t="s">
        <v>153</v>
      </c>
      <c r="J19" s="106">
        <f>SUM(J20:J21)</f>
        <v>168.31400000000002</v>
      </c>
      <c r="K19" s="26" t="s">
        <v>153</v>
      </c>
      <c r="L19" s="65">
        <f>SUM(L20:L21)</f>
        <v>0</v>
      </c>
      <c r="N19" s="25" t="str">
        <f>B19</f>
        <v>100</v>
      </c>
      <c r="O19" s="26" t="s">
        <v>13</v>
      </c>
      <c r="P19" s="98">
        <f>IF(L19&gt;J19,J19-L19,0)</f>
        <v>0</v>
      </c>
    </row>
    <row r="20" spans="1:16" ht="38.25">
      <c r="A20" s="23" t="s">
        <v>99</v>
      </c>
      <c r="B20" s="62" t="s">
        <v>21</v>
      </c>
      <c r="C20" s="26" t="s">
        <v>153</v>
      </c>
      <c r="D20" s="100">
        <v>20.907000000000004</v>
      </c>
      <c r="E20" s="26" t="s">
        <v>153</v>
      </c>
      <c r="F20" s="100">
        <v>2.054</v>
      </c>
      <c r="G20" s="26" t="s">
        <v>153</v>
      </c>
      <c r="H20" s="100">
        <v>1.7799999999999998</v>
      </c>
      <c r="I20" s="26" t="s">
        <v>153</v>
      </c>
      <c r="J20" s="107">
        <f>SUM(D20,F20,H20)</f>
        <v>24.741000000000003</v>
      </c>
      <c r="K20" s="26" t="s">
        <v>153</v>
      </c>
      <c r="L20" s="64"/>
      <c r="N20" s="25" t="str">
        <f aca="true" t="shared" si="0" ref="N20:N59">B20</f>
        <v>110</v>
      </c>
      <c r="O20" s="26" t="s">
        <v>13</v>
      </c>
      <c r="P20" s="98">
        <f aca="true" t="shared" si="1" ref="P20:P59">IF(L20&gt;J20,J20-L20,0)</f>
        <v>0</v>
      </c>
    </row>
    <row r="21" spans="1:16" ht="25.5">
      <c r="A21" s="23" t="s">
        <v>100</v>
      </c>
      <c r="B21" s="62" t="s">
        <v>22</v>
      </c>
      <c r="C21" s="26" t="s">
        <v>153</v>
      </c>
      <c r="D21" s="100">
        <v>75.22800000000001</v>
      </c>
      <c r="E21" s="26" t="s">
        <v>153</v>
      </c>
      <c r="F21" s="100">
        <v>9.7</v>
      </c>
      <c r="G21" s="26" t="s">
        <v>153</v>
      </c>
      <c r="H21" s="100">
        <v>58.645</v>
      </c>
      <c r="I21" s="26" t="s">
        <v>153</v>
      </c>
      <c r="J21" s="107">
        <f>SUM(D21,F21,H21)</f>
        <v>143.573</v>
      </c>
      <c r="K21" s="26" t="s">
        <v>153</v>
      </c>
      <c r="L21" s="64"/>
      <c r="N21" s="25" t="str">
        <f t="shared" si="0"/>
        <v>120</v>
      </c>
      <c r="O21" s="26" t="s">
        <v>13</v>
      </c>
      <c r="P21" s="98">
        <f t="shared" si="1"/>
        <v>0</v>
      </c>
    </row>
    <row r="22" spans="1:16" ht="25.5">
      <c r="A22" s="24" t="s">
        <v>29</v>
      </c>
      <c r="B22" s="66" t="s">
        <v>23</v>
      </c>
      <c r="C22" s="95">
        <v>19</v>
      </c>
      <c r="D22" s="26" t="s">
        <v>153</v>
      </c>
      <c r="E22" s="95"/>
      <c r="F22" s="26" t="s">
        <v>153</v>
      </c>
      <c r="G22" s="95"/>
      <c r="H22" s="26" t="s">
        <v>153</v>
      </c>
      <c r="I22" s="94">
        <f>SUM(C22,E22,G22)</f>
        <v>19</v>
      </c>
      <c r="J22" s="26" t="s">
        <v>153</v>
      </c>
      <c r="K22" s="95"/>
      <c r="L22" s="26" t="s">
        <v>153</v>
      </c>
      <c r="N22" s="25" t="str">
        <f t="shared" si="0"/>
        <v>150</v>
      </c>
      <c r="O22" s="98">
        <f aca="true" t="shared" si="2" ref="O22:O59">IF(K22&gt;I22,I22-K22,0)</f>
        <v>0</v>
      </c>
      <c r="P22" s="26" t="s">
        <v>13</v>
      </c>
    </row>
    <row r="23" spans="1:16" ht="12.75">
      <c r="A23" s="67" t="s">
        <v>14</v>
      </c>
      <c r="B23" s="66" t="s">
        <v>24</v>
      </c>
      <c r="C23" s="94">
        <f aca="true" t="shared" si="3" ref="C23:L23">C24+C28+C29+C30</f>
        <v>77.89999999999999</v>
      </c>
      <c r="D23" s="94">
        <f t="shared" si="3"/>
        <v>11.698</v>
      </c>
      <c r="E23" s="94">
        <f t="shared" si="3"/>
        <v>0</v>
      </c>
      <c r="F23" s="94">
        <f t="shared" si="3"/>
        <v>0</v>
      </c>
      <c r="G23" s="94">
        <f t="shared" si="3"/>
        <v>10.9</v>
      </c>
      <c r="H23" s="94">
        <f t="shared" si="3"/>
        <v>1.3</v>
      </c>
      <c r="I23" s="94">
        <f t="shared" si="3"/>
        <v>88.8</v>
      </c>
      <c r="J23" s="107">
        <f t="shared" si="3"/>
        <v>12.998000000000001</v>
      </c>
      <c r="K23" s="94">
        <f t="shared" si="3"/>
        <v>0</v>
      </c>
      <c r="L23" s="94">
        <f t="shared" si="3"/>
        <v>0</v>
      </c>
      <c r="N23" s="25" t="str">
        <f t="shared" si="0"/>
        <v>200</v>
      </c>
      <c r="O23" s="98">
        <f t="shared" si="2"/>
        <v>0</v>
      </c>
      <c r="P23" s="98">
        <f t="shared" si="1"/>
        <v>0</v>
      </c>
    </row>
    <row r="24" spans="1:16" ht="25.5">
      <c r="A24" s="28" t="s">
        <v>30</v>
      </c>
      <c r="B24" s="66" t="s">
        <v>25</v>
      </c>
      <c r="C24" s="94">
        <f aca="true" t="shared" si="4" ref="C24:L24">SUM(C25:C27)</f>
        <v>0</v>
      </c>
      <c r="D24" s="94">
        <f t="shared" si="4"/>
        <v>0</v>
      </c>
      <c r="E24" s="94">
        <f t="shared" si="4"/>
        <v>0</v>
      </c>
      <c r="F24" s="94">
        <f t="shared" si="4"/>
        <v>0</v>
      </c>
      <c r="G24" s="94">
        <f t="shared" si="4"/>
        <v>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 t="shared" si="4"/>
        <v>0</v>
      </c>
      <c r="L24" s="94">
        <f t="shared" si="4"/>
        <v>0</v>
      </c>
      <c r="N24" s="25" t="str">
        <f t="shared" si="0"/>
        <v>210</v>
      </c>
      <c r="O24" s="98">
        <f t="shared" si="2"/>
        <v>0</v>
      </c>
      <c r="P24" s="98">
        <f t="shared" si="1"/>
        <v>0</v>
      </c>
    </row>
    <row r="25" spans="1:16" ht="38.25">
      <c r="A25" s="28" t="s">
        <v>101</v>
      </c>
      <c r="B25" s="66" t="s">
        <v>39</v>
      </c>
      <c r="C25" s="95"/>
      <c r="D25" s="95"/>
      <c r="E25" s="95"/>
      <c r="F25" s="95"/>
      <c r="G25" s="95"/>
      <c r="H25" s="95"/>
      <c r="I25" s="94">
        <f aca="true" t="shared" si="5" ref="I25:J30">SUM(C25,E25,G25)</f>
        <v>0</v>
      </c>
      <c r="J25" s="94">
        <f t="shared" si="5"/>
        <v>0</v>
      </c>
      <c r="K25" s="95"/>
      <c r="L25" s="95"/>
      <c r="N25" s="25" t="str">
        <f t="shared" si="0"/>
        <v>211</v>
      </c>
      <c r="O25" s="98">
        <f t="shared" si="2"/>
        <v>0</v>
      </c>
      <c r="P25" s="98">
        <f t="shared" si="1"/>
        <v>0</v>
      </c>
    </row>
    <row r="26" spans="1:16" ht="25.5">
      <c r="A26" s="28" t="s">
        <v>102</v>
      </c>
      <c r="B26" s="66" t="s">
        <v>40</v>
      </c>
      <c r="C26" s="95"/>
      <c r="D26" s="95"/>
      <c r="E26" s="95"/>
      <c r="F26" s="95"/>
      <c r="G26" s="95"/>
      <c r="H26" s="95"/>
      <c r="I26" s="94">
        <f t="shared" si="5"/>
        <v>0</v>
      </c>
      <c r="J26" s="94">
        <f t="shared" si="5"/>
        <v>0</v>
      </c>
      <c r="K26" s="95"/>
      <c r="L26" s="95"/>
      <c r="N26" s="25" t="str">
        <f>B26</f>
        <v>212</v>
      </c>
      <c r="O26" s="98">
        <f>IF(K26&gt;I26,I26-K26,0)</f>
        <v>0</v>
      </c>
      <c r="P26" s="98">
        <f>IF(L26&gt;J26,J26-L26,0)</f>
        <v>0</v>
      </c>
    </row>
    <row r="27" spans="1:16" ht="51">
      <c r="A27" s="28" t="s">
        <v>149</v>
      </c>
      <c r="B27" s="66" t="s">
        <v>148</v>
      </c>
      <c r="C27" s="95"/>
      <c r="D27" s="95"/>
      <c r="E27" s="95"/>
      <c r="F27" s="95"/>
      <c r="G27" s="95"/>
      <c r="H27" s="95"/>
      <c r="I27" s="94">
        <f t="shared" si="5"/>
        <v>0</v>
      </c>
      <c r="J27" s="94">
        <f t="shared" si="5"/>
        <v>0</v>
      </c>
      <c r="K27" s="95"/>
      <c r="L27" s="95"/>
      <c r="N27" s="25" t="str">
        <f t="shared" si="0"/>
        <v>213</v>
      </c>
      <c r="O27" s="98">
        <f t="shared" si="2"/>
        <v>0</v>
      </c>
      <c r="P27" s="98">
        <f t="shared" si="1"/>
        <v>0</v>
      </c>
    </row>
    <row r="28" spans="1:16" ht="12.75">
      <c r="A28" s="28" t="s">
        <v>123</v>
      </c>
      <c r="B28" s="66" t="s">
        <v>26</v>
      </c>
      <c r="C28" s="101">
        <v>74.69999999999999</v>
      </c>
      <c r="D28" s="101">
        <v>11.1</v>
      </c>
      <c r="E28" s="95"/>
      <c r="F28" s="95"/>
      <c r="G28" s="101">
        <v>10.9</v>
      </c>
      <c r="H28" s="101">
        <v>1.3</v>
      </c>
      <c r="I28" s="94">
        <f t="shared" si="5"/>
        <v>85.6</v>
      </c>
      <c r="J28" s="107">
        <f t="shared" si="5"/>
        <v>12.4</v>
      </c>
      <c r="K28" s="95"/>
      <c r="L28" s="95"/>
      <c r="N28" s="25" t="str">
        <f t="shared" si="0"/>
        <v>220</v>
      </c>
      <c r="O28" s="98">
        <f t="shared" si="2"/>
        <v>0</v>
      </c>
      <c r="P28" s="98">
        <f t="shared" si="1"/>
        <v>0</v>
      </c>
    </row>
    <row r="29" spans="1:16" ht="12.75">
      <c r="A29" s="28" t="s">
        <v>144</v>
      </c>
      <c r="B29" s="66" t="s">
        <v>143</v>
      </c>
      <c r="C29" s="95"/>
      <c r="D29" s="95"/>
      <c r="E29" s="95"/>
      <c r="F29" s="95"/>
      <c r="G29" s="95"/>
      <c r="H29" s="95"/>
      <c r="I29" s="94">
        <f t="shared" si="5"/>
        <v>0</v>
      </c>
      <c r="J29" s="94">
        <f t="shared" si="5"/>
        <v>0</v>
      </c>
      <c r="K29" s="95"/>
      <c r="L29" s="95"/>
      <c r="N29" s="25" t="str">
        <f>B29</f>
        <v>221</v>
      </c>
      <c r="O29" s="98">
        <f>IF(K29&gt;I29,I29-K29,0)</f>
        <v>0</v>
      </c>
      <c r="P29" s="98">
        <f>IF(L29&gt;J29,J29-L29,0)</f>
        <v>0</v>
      </c>
    </row>
    <row r="30" spans="1:16" ht="63.75">
      <c r="A30" s="28" t="s">
        <v>130</v>
      </c>
      <c r="B30" s="66" t="s">
        <v>27</v>
      </c>
      <c r="C30" s="102">
        <v>3.2</v>
      </c>
      <c r="D30" s="102">
        <v>0.598</v>
      </c>
      <c r="E30" s="95"/>
      <c r="F30" s="95"/>
      <c r="G30" s="95"/>
      <c r="H30" s="95"/>
      <c r="I30" s="94">
        <f t="shared" si="5"/>
        <v>3.2</v>
      </c>
      <c r="J30" s="107">
        <f t="shared" si="5"/>
        <v>0.598</v>
      </c>
      <c r="K30" s="95"/>
      <c r="L30" s="95"/>
      <c r="N30" s="25" t="str">
        <f t="shared" si="0"/>
        <v>230</v>
      </c>
      <c r="O30" s="98">
        <f t="shared" si="2"/>
        <v>0</v>
      </c>
      <c r="P30" s="98">
        <f t="shared" si="1"/>
        <v>0</v>
      </c>
    </row>
    <row r="31" spans="1:16" ht="27">
      <c r="A31" s="24" t="s">
        <v>131</v>
      </c>
      <c r="B31" s="66" t="s">
        <v>41</v>
      </c>
      <c r="C31" s="95">
        <v>207.1</v>
      </c>
      <c r="D31" s="26" t="s">
        <v>153</v>
      </c>
      <c r="E31" s="95"/>
      <c r="F31" s="26" t="s">
        <v>153</v>
      </c>
      <c r="G31" s="95"/>
      <c r="H31" s="26" t="s">
        <v>153</v>
      </c>
      <c r="I31" s="94">
        <f>SUM(C31,E31,G31)</f>
        <v>207.1</v>
      </c>
      <c r="J31" s="26" t="s">
        <v>153</v>
      </c>
      <c r="K31" s="95"/>
      <c r="L31" s="26" t="s">
        <v>153</v>
      </c>
      <c r="N31" s="25" t="str">
        <f t="shared" si="0"/>
        <v>250</v>
      </c>
      <c r="O31" s="98">
        <f t="shared" si="2"/>
        <v>0</v>
      </c>
      <c r="P31" s="26" t="s">
        <v>13</v>
      </c>
    </row>
    <row r="32" spans="1:16" ht="12.75">
      <c r="A32" s="67" t="s">
        <v>15</v>
      </c>
      <c r="B32" s="66" t="s">
        <v>28</v>
      </c>
      <c r="C32" s="94">
        <f>C33+C40+C41+C44+C55</f>
        <v>589.1500000000001</v>
      </c>
      <c r="D32" s="94">
        <f>D33+D40+D41+D42+D44+D55</f>
        <v>19.957</v>
      </c>
      <c r="E32" s="94">
        <f>E33+E40+E41+E44+E55</f>
        <v>108.22</v>
      </c>
      <c r="F32" s="94">
        <f>F33+F40+F41+F42+F44+F55</f>
        <v>4.318</v>
      </c>
      <c r="G32" s="94">
        <f>G33+G40+G41+G44+G55</f>
        <v>13.3</v>
      </c>
      <c r="H32" s="94">
        <f>H33+H40+H41+H42+H44+H55</f>
        <v>0.016</v>
      </c>
      <c r="I32" s="94">
        <f>I33+I40+I41+I44+I55</f>
        <v>710.6700000000001</v>
      </c>
      <c r="J32" s="107">
        <f>J33+J40+J41+J42+J44+J55</f>
        <v>24.291</v>
      </c>
      <c r="K32" s="94">
        <f>K33+K40+K41+K44+K55</f>
        <v>0</v>
      </c>
      <c r="L32" s="94">
        <f>L33+L40+L41+L42+L44+L55</f>
        <v>0</v>
      </c>
      <c r="N32" s="25" t="str">
        <f t="shared" si="0"/>
        <v>300</v>
      </c>
      <c r="O32" s="98">
        <f t="shared" si="2"/>
        <v>0</v>
      </c>
      <c r="P32" s="98">
        <f t="shared" si="1"/>
        <v>0</v>
      </c>
    </row>
    <row r="33" spans="1:16" ht="25.5">
      <c r="A33" s="28" t="s">
        <v>30</v>
      </c>
      <c r="B33" s="66" t="s">
        <v>32</v>
      </c>
      <c r="C33" s="94">
        <f aca="true" t="shared" si="6" ref="C33:L33">SUM(C34:C39)</f>
        <v>0</v>
      </c>
      <c r="D33" s="94">
        <f t="shared" si="6"/>
        <v>0</v>
      </c>
      <c r="E33" s="94">
        <f t="shared" si="6"/>
        <v>8.12</v>
      </c>
      <c r="F33" s="94">
        <f t="shared" si="6"/>
        <v>0.974</v>
      </c>
      <c r="G33" s="94">
        <f t="shared" si="6"/>
        <v>0</v>
      </c>
      <c r="H33" s="94">
        <f t="shared" si="6"/>
        <v>0</v>
      </c>
      <c r="I33" s="94">
        <f t="shared" si="6"/>
        <v>8.12</v>
      </c>
      <c r="J33" s="107">
        <f t="shared" si="6"/>
        <v>0.974</v>
      </c>
      <c r="K33" s="94">
        <f t="shared" si="6"/>
        <v>0</v>
      </c>
      <c r="L33" s="94">
        <f t="shared" si="6"/>
        <v>0</v>
      </c>
      <c r="N33" s="25" t="str">
        <f t="shared" si="0"/>
        <v>310</v>
      </c>
      <c r="O33" s="98">
        <f t="shared" si="2"/>
        <v>0</v>
      </c>
      <c r="P33" s="98">
        <f t="shared" si="1"/>
        <v>0</v>
      </c>
    </row>
    <row r="34" spans="1:16" ht="25.5">
      <c r="A34" s="28" t="s">
        <v>105</v>
      </c>
      <c r="B34" s="66" t="s">
        <v>33</v>
      </c>
      <c r="C34" s="95"/>
      <c r="D34" s="95"/>
      <c r="E34" s="95"/>
      <c r="F34" s="95"/>
      <c r="G34" s="95"/>
      <c r="H34" s="95"/>
      <c r="I34" s="94">
        <f aca="true" t="shared" si="7" ref="I34:J41">SUM(C34,E34,G34)</f>
        <v>0</v>
      </c>
      <c r="J34" s="94">
        <f t="shared" si="7"/>
        <v>0</v>
      </c>
      <c r="K34" s="95"/>
      <c r="L34" s="95"/>
      <c r="N34" s="25" t="str">
        <f t="shared" si="0"/>
        <v>311</v>
      </c>
      <c r="O34" s="98">
        <f t="shared" si="2"/>
        <v>0</v>
      </c>
      <c r="P34" s="98">
        <f t="shared" si="1"/>
        <v>0</v>
      </c>
    </row>
    <row r="35" spans="1:16" ht="12.75">
      <c r="A35" s="28" t="s">
        <v>16</v>
      </c>
      <c r="B35" s="66" t="s">
        <v>34</v>
      </c>
      <c r="C35" s="95"/>
      <c r="D35" s="95"/>
      <c r="E35" s="95"/>
      <c r="F35" s="95"/>
      <c r="G35" s="95"/>
      <c r="H35" s="95"/>
      <c r="I35" s="94">
        <f t="shared" si="7"/>
        <v>0</v>
      </c>
      <c r="J35" s="94">
        <f t="shared" si="7"/>
        <v>0</v>
      </c>
      <c r="K35" s="95"/>
      <c r="L35" s="95"/>
      <c r="N35" s="25" t="str">
        <f t="shared" si="0"/>
        <v>312</v>
      </c>
      <c r="O35" s="98">
        <f t="shared" si="2"/>
        <v>0</v>
      </c>
      <c r="P35" s="98">
        <f t="shared" si="1"/>
        <v>0</v>
      </c>
    </row>
    <row r="36" spans="1:16" ht="12.75">
      <c r="A36" s="28" t="s">
        <v>106</v>
      </c>
      <c r="B36" s="66" t="s">
        <v>42</v>
      </c>
      <c r="C36" s="95"/>
      <c r="D36" s="95"/>
      <c r="E36" s="95"/>
      <c r="F36" s="95"/>
      <c r="G36" s="95"/>
      <c r="H36" s="95"/>
      <c r="I36" s="94">
        <f t="shared" si="7"/>
        <v>0</v>
      </c>
      <c r="J36" s="94">
        <f t="shared" si="7"/>
        <v>0</v>
      </c>
      <c r="K36" s="95"/>
      <c r="L36" s="95"/>
      <c r="N36" s="25" t="str">
        <f t="shared" si="0"/>
        <v>313</v>
      </c>
      <c r="O36" s="98">
        <f t="shared" si="2"/>
        <v>0</v>
      </c>
      <c r="P36" s="98">
        <f t="shared" si="1"/>
        <v>0</v>
      </c>
    </row>
    <row r="37" spans="1:16" ht="25.5">
      <c r="A37" s="28" t="s">
        <v>103</v>
      </c>
      <c r="B37" s="66" t="s">
        <v>43</v>
      </c>
      <c r="C37" s="95"/>
      <c r="D37" s="95"/>
      <c r="E37" s="95"/>
      <c r="F37" s="95"/>
      <c r="G37" s="95"/>
      <c r="H37" s="95"/>
      <c r="I37" s="94">
        <f t="shared" si="7"/>
        <v>0</v>
      </c>
      <c r="J37" s="94">
        <f t="shared" si="7"/>
        <v>0</v>
      </c>
      <c r="K37" s="95"/>
      <c r="L37" s="95"/>
      <c r="N37" s="25" t="str">
        <f t="shared" si="0"/>
        <v>314</v>
      </c>
      <c r="O37" s="98">
        <f t="shared" si="2"/>
        <v>0</v>
      </c>
      <c r="P37" s="98">
        <f t="shared" si="1"/>
        <v>0</v>
      </c>
    </row>
    <row r="38" spans="1:16" ht="12.75">
      <c r="A38" s="28" t="s">
        <v>118</v>
      </c>
      <c r="B38" s="66" t="s">
        <v>44</v>
      </c>
      <c r="C38" s="95"/>
      <c r="D38" s="95"/>
      <c r="E38" s="95">
        <v>8.12</v>
      </c>
      <c r="F38" s="95">
        <v>0.974</v>
      </c>
      <c r="G38" s="95"/>
      <c r="H38" s="95"/>
      <c r="I38" s="94">
        <f t="shared" si="7"/>
        <v>8.12</v>
      </c>
      <c r="J38" s="107">
        <f t="shared" si="7"/>
        <v>0.974</v>
      </c>
      <c r="K38" s="95"/>
      <c r="L38" s="95"/>
      <c r="N38" s="25" t="str">
        <f t="shared" si="0"/>
        <v>315</v>
      </c>
      <c r="O38" s="98">
        <f t="shared" si="2"/>
        <v>0</v>
      </c>
      <c r="P38" s="98">
        <f t="shared" si="1"/>
        <v>0</v>
      </c>
    </row>
    <row r="39" spans="1:16" ht="12.75">
      <c r="A39" s="28" t="s">
        <v>104</v>
      </c>
      <c r="B39" s="66" t="s">
        <v>45</v>
      </c>
      <c r="C39" s="95"/>
      <c r="D39" s="95"/>
      <c r="E39" s="95"/>
      <c r="F39" s="95"/>
      <c r="G39" s="95"/>
      <c r="H39" s="95"/>
      <c r="I39" s="94">
        <f t="shared" si="7"/>
        <v>0</v>
      </c>
      <c r="J39" s="94">
        <f t="shared" si="7"/>
        <v>0</v>
      </c>
      <c r="K39" s="95"/>
      <c r="L39" s="95"/>
      <c r="N39" s="25" t="str">
        <f t="shared" si="0"/>
        <v>316</v>
      </c>
      <c r="O39" s="98">
        <f t="shared" si="2"/>
        <v>0</v>
      </c>
      <c r="P39" s="98">
        <f t="shared" si="1"/>
        <v>0</v>
      </c>
    </row>
    <row r="40" spans="1:16" ht="12.75">
      <c r="A40" s="29" t="s">
        <v>123</v>
      </c>
      <c r="B40" s="66" t="s">
        <v>35</v>
      </c>
      <c r="C40" s="101">
        <v>264.7</v>
      </c>
      <c r="D40" s="101">
        <v>8.114</v>
      </c>
      <c r="E40" s="101">
        <v>88.1</v>
      </c>
      <c r="F40" s="101">
        <v>2.9399999999999995</v>
      </c>
      <c r="G40" s="101">
        <v>5.7</v>
      </c>
      <c r="H40" s="101">
        <v>0.016</v>
      </c>
      <c r="I40" s="94">
        <f t="shared" si="7"/>
        <v>358.49999999999994</v>
      </c>
      <c r="J40" s="107">
        <f t="shared" si="7"/>
        <v>11.07</v>
      </c>
      <c r="K40" s="95"/>
      <c r="L40" s="95"/>
      <c r="N40" s="25" t="str">
        <f t="shared" si="0"/>
        <v>320</v>
      </c>
      <c r="O40" s="98">
        <f t="shared" si="2"/>
        <v>0</v>
      </c>
      <c r="P40" s="98">
        <f t="shared" si="1"/>
        <v>0</v>
      </c>
    </row>
    <row r="41" spans="1:16" ht="12.75">
      <c r="A41" s="29" t="s">
        <v>144</v>
      </c>
      <c r="B41" s="66" t="s">
        <v>145</v>
      </c>
      <c r="C41" s="95"/>
      <c r="D41" s="95"/>
      <c r="E41" s="95">
        <v>4.9</v>
      </c>
      <c r="F41" s="95"/>
      <c r="G41" s="101">
        <v>7.6000000000000005</v>
      </c>
      <c r="H41" s="95"/>
      <c r="I41" s="94">
        <f t="shared" si="7"/>
        <v>12.5</v>
      </c>
      <c r="J41" s="94">
        <f t="shared" si="7"/>
        <v>0</v>
      </c>
      <c r="K41" s="95"/>
      <c r="L41" s="95"/>
      <c r="N41" s="25" t="str">
        <f>B41</f>
        <v>321</v>
      </c>
      <c r="O41" s="98">
        <f>IF(K41&gt;I41,I41-K41,0)</f>
        <v>0</v>
      </c>
      <c r="P41" s="98">
        <f>IF(L41&gt;J41,J41-L41,0)</f>
        <v>0</v>
      </c>
    </row>
    <row r="42" spans="1:16" ht="12.75">
      <c r="A42" s="29" t="s">
        <v>147</v>
      </c>
      <c r="B42" s="66" t="s">
        <v>146</v>
      </c>
      <c r="C42" s="26" t="s">
        <v>153</v>
      </c>
      <c r="D42" s="95"/>
      <c r="E42" s="26" t="s">
        <v>153</v>
      </c>
      <c r="F42" s="95"/>
      <c r="G42" s="26" t="s">
        <v>153</v>
      </c>
      <c r="H42" s="95"/>
      <c r="I42" s="26" t="s">
        <v>153</v>
      </c>
      <c r="J42" s="94">
        <f>SUM(D42,F42,H42)</f>
        <v>0</v>
      </c>
      <c r="K42" s="26" t="s">
        <v>153</v>
      </c>
      <c r="L42" s="95"/>
      <c r="N42" s="25" t="str">
        <f>B42</f>
        <v>322</v>
      </c>
      <c r="O42" s="26" t="s">
        <v>13</v>
      </c>
      <c r="P42" s="98">
        <f>IF(L42&gt;J42,J42-L42,0)</f>
        <v>0</v>
      </c>
    </row>
    <row r="43" spans="1:16" ht="25.5">
      <c r="A43" s="24" t="s">
        <v>31</v>
      </c>
      <c r="B43" s="66" t="s">
        <v>46</v>
      </c>
      <c r="C43" s="95"/>
      <c r="D43" s="26" t="s">
        <v>153</v>
      </c>
      <c r="E43" s="95"/>
      <c r="F43" s="26" t="s">
        <v>153</v>
      </c>
      <c r="G43" s="95"/>
      <c r="H43" s="26" t="s">
        <v>153</v>
      </c>
      <c r="I43" s="94">
        <f aca="true" t="shared" si="8" ref="I43:I53">SUM(C43,E43,G43)</f>
        <v>0</v>
      </c>
      <c r="J43" s="26" t="s">
        <v>153</v>
      </c>
      <c r="K43" s="95"/>
      <c r="L43" s="26" t="s">
        <v>153</v>
      </c>
      <c r="N43" s="25" t="str">
        <f t="shared" si="0"/>
        <v>350</v>
      </c>
      <c r="O43" s="98">
        <f t="shared" si="2"/>
        <v>0</v>
      </c>
      <c r="P43" s="26" t="s">
        <v>13</v>
      </c>
    </row>
    <row r="44" spans="1:16" ht="12.75">
      <c r="A44" s="80" t="s">
        <v>121</v>
      </c>
      <c r="B44" s="66" t="s">
        <v>47</v>
      </c>
      <c r="C44" s="94">
        <f aca="true" t="shared" si="9" ref="C44:H44">SUM(C45:C54)</f>
        <v>324.45000000000005</v>
      </c>
      <c r="D44" s="94">
        <f t="shared" si="9"/>
        <v>11.843</v>
      </c>
      <c r="E44" s="94">
        <f t="shared" si="9"/>
        <v>7.1</v>
      </c>
      <c r="F44" s="94">
        <f t="shared" si="9"/>
        <v>0.404</v>
      </c>
      <c r="G44" s="94">
        <f t="shared" si="9"/>
        <v>0</v>
      </c>
      <c r="H44" s="94">
        <f t="shared" si="9"/>
        <v>0</v>
      </c>
      <c r="I44" s="94">
        <f t="shared" si="8"/>
        <v>331.55000000000007</v>
      </c>
      <c r="J44" s="107">
        <f aca="true" t="shared" si="10" ref="J44:J57">SUM(D44,F44,H44)</f>
        <v>12.247</v>
      </c>
      <c r="K44" s="94">
        <f>SUM(K45:K54)</f>
        <v>0</v>
      </c>
      <c r="L44" s="94">
        <f>SUM(L45:L54)</f>
        <v>0</v>
      </c>
      <c r="N44" s="25" t="str">
        <f t="shared" si="0"/>
        <v>360</v>
      </c>
      <c r="O44" s="98">
        <f t="shared" si="2"/>
        <v>0</v>
      </c>
      <c r="P44" s="98">
        <f t="shared" si="1"/>
        <v>0</v>
      </c>
    </row>
    <row r="45" spans="1:16" ht="25.5">
      <c r="A45" s="28" t="s">
        <v>107</v>
      </c>
      <c r="B45" s="66" t="s">
        <v>48</v>
      </c>
      <c r="C45" s="103">
        <v>0.15</v>
      </c>
      <c r="D45" s="95"/>
      <c r="E45" s="95"/>
      <c r="F45" s="95"/>
      <c r="G45" s="95"/>
      <c r="H45" s="95"/>
      <c r="I45" s="94">
        <f t="shared" si="8"/>
        <v>0.15</v>
      </c>
      <c r="J45" s="94">
        <f t="shared" si="10"/>
        <v>0</v>
      </c>
      <c r="K45" s="97"/>
      <c r="L45" s="95"/>
      <c r="N45" s="25" t="str">
        <f t="shared" si="0"/>
        <v>361</v>
      </c>
      <c r="O45" s="98">
        <f t="shared" si="2"/>
        <v>0</v>
      </c>
      <c r="P45" s="98">
        <f t="shared" si="1"/>
        <v>0</v>
      </c>
    </row>
    <row r="46" spans="1:16" ht="12.75">
      <c r="A46" s="28" t="s">
        <v>17</v>
      </c>
      <c r="B46" s="66" t="s">
        <v>49</v>
      </c>
      <c r="C46" s="101">
        <v>164.1</v>
      </c>
      <c r="D46" s="101">
        <v>5.2909999999999995</v>
      </c>
      <c r="E46" s="101">
        <v>3.1</v>
      </c>
      <c r="F46" s="101">
        <v>0.212</v>
      </c>
      <c r="G46" s="95"/>
      <c r="H46" s="95"/>
      <c r="I46" s="94">
        <f t="shared" si="8"/>
        <v>167.2</v>
      </c>
      <c r="J46" s="107">
        <f t="shared" si="10"/>
        <v>5.502999999999999</v>
      </c>
      <c r="K46" s="97"/>
      <c r="L46" s="95"/>
      <c r="N46" s="25" t="str">
        <f t="shared" si="0"/>
        <v>362</v>
      </c>
      <c r="O46" s="98">
        <f t="shared" si="2"/>
        <v>0</v>
      </c>
      <c r="P46" s="98">
        <f t="shared" si="1"/>
        <v>0</v>
      </c>
    </row>
    <row r="47" spans="1:16" ht="12.75">
      <c r="A47" s="29" t="s">
        <v>18</v>
      </c>
      <c r="B47" s="66" t="s">
        <v>50</v>
      </c>
      <c r="C47" s="101">
        <v>160.20000000000002</v>
      </c>
      <c r="D47" s="101">
        <v>6.552</v>
      </c>
      <c r="E47" s="101">
        <v>4</v>
      </c>
      <c r="F47" s="101">
        <v>0.192</v>
      </c>
      <c r="G47" s="95"/>
      <c r="H47" s="95"/>
      <c r="I47" s="94">
        <f t="shared" si="8"/>
        <v>164.20000000000002</v>
      </c>
      <c r="J47" s="107">
        <f t="shared" si="10"/>
        <v>6.744</v>
      </c>
      <c r="K47" s="97"/>
      <c r="L47" s="95"/>
      <c r="N47" s="25" t="str">
        <f t="shared" si="0"/>
        <v>363</v>
      </c>
      <c r="O47" s="98">
        <f t="shared" si="2"/>
        <v>0</v>
      </c>
      <c r="P47" s="98">
        <f t="shared" si="1"/>
        <v>0</v>
      </c>
    </row>
    <row r="48" spans="1:16" ht="12.75">
      <c r="A48" s="29" t="s">
        <v>19</v>
      </c>
      <c r="B48" s="66" t="s">
        <v>51</v>
      </c>
      <c r="C48" s="95"/>
      <c r="D48" s="95"/>
      <c r="E48" s="95"/>
      <c r="F48" s="95"/>
      <c r="G48" s="95"/>
      <c r="H48" s="95"/>
      <c r="I48" s="94">
        <f t="shared" si="8"/>
        <v>0</v>
      </c>
      <c r="J48" s="94">
        <f t="shared" si="10"/>
        <v>0</v>
      </c>
      <c r="K48" s="97"/>
      <c r="L48" s="95"/>
      <c r="N48" s="25" t="str">
        <f t="shared" si="0"/>
        <v>364</v>
      </c>
      <c r="O48" s="98">
        <f t="shared" si="2"/>
        <v>0</v>
      </c>
      <c r="P48" s="98">
        <f t="shared" si="1"/>
        <v>0</v>
      </c>
    </row>
    <row r="49" spans="1:16" ht="12.75">
      <c r="A49" s="29" t="s">
        <v>117</v>
      </c>
      <c r="B49" s="66" t="s">
        <v>52</v>
      </c>
      <c r="C49" s="95"/>
      <c r="D49" s="95"/>
      <c r="E49" s="95"/>
      <c r="F49" s="95"/>
      <c r="G49" s="95"/>
      <c r="H49" s="95"/>
      <c r="I49" s="94">
        <f t="shared" si="8"/>
        <v>0</v>
      </c>
      <c r="J49" s="94">
        <f t="shared" si="10"/>
        <v>0</v>
      </c>
      <c r="K49" s="97"/>
      <c r="L49" s="95"/>
      <c r="N49" s="25" t="str">
        <f t="shared" si="0"/>
        <v>365</v>
      </c>
      <c r="O49" s="98">
        <f t="shared" si="2"/>
        <v>0</v>
      </c>
      <c r="P49" s="98">
        <f t="shared" si="1"/>
        <v>0</v>
      </c>
    </row>
    <row r="50" spans="1:16" ht="25.5" customHeight="1">
      <c r="A50" s="29" t="s">
        <v>37</v>
      </c>
      <c r="B50" s="66" t="s">
        <v>53</v>
      </c>
      <c r="C50" s="95"/>
      <c r="D50" s="95"/>
      <c r="E50" s="95"/>
      <c r="F50" s="95"/>
      <c r="G50" s="95"/>
      <c r="H50" s="95"/>
      <c r="I50" s="94">
        <f t="shared" si="8"/>
        <v>0</v>
      </c>
      <c r="J50" s="94">
        <f t="shared" si="10"/>
        <v>0</v>
      </c>
      <c r="K50" s="97"/>
      <c r="L50" s="95"/>
      <c r="N50" s="25" t="str">
        <f t="shared" si="0"/>
        <v>366</v>
      </c>
      <c r="O50" s="98">
        <f t="shared" si="2"/>
        <v>0</v>
      </c>
      <c r="P50" s="98">
        <f t="shared" si="1"/>
        <v>0</v>
      </c>
    </row>
    <row r="51" spans="1:16" ht="53.25" customHeight="1">
      <c r="A51" s="63" t="s">
        <v>108</v>
      </c>
      <c r="B51" s="66" t="s">
        <v>54</v>
      </c>
      <c r="C51" s="95"/>
      <c r="D51" s="95"/>
      <c r="E51" s="95"/>
      <c r="F51" s="95"/>
      <c r="G51" s="95"/>
      <c r="H51" s="95"/>
      <c r="I51" s="94">
        <f t="shared" si="8"/>
        <v>0</v>
      </c>
      <c r="J51" s="94">
        <f t="shared" si="10"/>
        <v>0</v>
      </c>
      <c r="K51" s="97"/>
      <c r="L51" s="95"/>
      <c r="N51" s="25" t="str">
        <f t="shared" si="0"/>
        <v>367</v>
      </c>
      <c r="O51" s="98">
        <f t="shared" si="2"/>
        <v>0</v>
      </c>
      <c r="P51" s="98">
        <f t="shared" si="1"/>
        <v>0</v>
      </c>
    </row>
    <row r="52" spans="1:16" ht="25.5">
      <c r="A52" s="29" t="s">
        <v>38</v>
      </c>
      <c r="B52" s="66" t="s">
        <v>55</v>
      </c>
      <c r="C52" s="95"/>
      <c r="D52" s="95"/>
      <c r="E52" s="95"/>
      <c r="F52" s="95"/>
      <c r="G52" s="95"/>
      <c r="H52" s="95"/>
      <c r="I52" s="94">
        <f t="shared" si="8"/>
        <v>0</v>
      </c>
      <c r="J52" s="94">
        <f t="shared" si="10"/>
        <v>0</v>
      </c>
      <c r="K52" s="97"/>
      <c r="L52" s="95"/>
      <c r="N52" s="25" t="str">
        <f>B52</f>
        <v>368</v>
      </c>
      <c r="O52" s="98">
        <f>IF(K52&gt;I52,I52-K52,0)</f>
        <v>0</v>
      </c>
      <c r="P52" s="98">
        <f>IF(L52&gt;J52,J52-L52,0)</f>
        <v>0</v>
      </c>
    </row>
    <row r="53" spans="1:16" ht="25.5">
      <c r="A53" s="29" t="s">
        <v>141</v>
      </c>
      <c r="B53" s="66" t="s">
        <v>139</v>
      </c>
      <c r="C53" s="95"/>
      <c r="D53" s="95"/>
      <c r="E53" s="95"/>
      <c r="F53" s="95"/>
      <c r="G53" s="95"/>
      <c r="H53" s="95"/>
      <c r="I53" s="94">
        <f t="shared" si="8"/>
        <v>0</v>
      </c>
      <c r="J53" s="94">
        <f t="shared" si="10"/>
        <v>0</v>
      </c>
      <c r="K53" s="97"/>
      <c r="L53" s="95"/>
      <c r="N53" s="25" t="str">
        <f>B53</f>
        <v>369</v>
      </c>
      <c r="O53" s="98">
        <f>IF(K53&gt;I53,I53-K53,0)</f>
        <v>0</v>
      </c>
      <c r="P53" s="98">
        <f>IF(L53&gt;J53,J53-L53,0)</f>
        <v>0</v>
      </c>
    </row>
    <row r="54" spans="1:24" ht="15">
      <c r="A54" s="29" t="s">
        <v>142</v>
      </c>
      <c r="B54" s="66" t="s">
        <v>140</v>
      </c>
      <c r="C54" s="26" t="s">
        <v>153</v>
      </c>
      <c r="D54" s="95"/>
      <c r="E54" s="26" t="s">
        <v>153</v>
      </c>
      <c r="F54" s="95"/>
      <c r="G54" s="26" t="s">
        <v>153</v>
      </c>
      <c r="H54" s="95"/>
      <c r="I54" s="26" t="s">
        <v>153</v>
      </c>
      <c r="J54" s="94">
        <f t="shared" si="10"/>
        <v>0</v>
      </c>
      <c r="K54" s="26" t="s">
        <v>153</v>
      </c>
      <c r="L54" s="95"/>
      <c r="N54" s="25" t="str">
        <f t="shared" si="0"/>
        <v>370</v>
      </c>
      <c r="O54" s="26" t="s">
        <v>13</v>
      </c>
      <c r="P54" s="98">
        <f t="shared" si="1"/>
        <v>0</v>
      </c>
      <c r="Q54"/>
      <c r="R54"/>
      <c r="S54"/>
      <c r="T54"/>
      <c r="U54"/>
      <c r="V54"/>
      <c r="W54"/>
      <c r="X54"/>
    </row>
    <row r="55" spans="1:24" ht="64.5">
      <c r="A55" s="28" t="s">
        <v>132</v>
      </c>
      <c r="B55" s="66" t="s">
        <v>56</v>
      </c>
      <c r="C55" s="95"/>
      <c r="D55" s="95"/>
      <c r="E55" s="95"/>
      <c r="F55" s="95"/>
      <c r="G55" s="95"/>
      <c r="H55" s="95"/>
      <c r="I55" s="94">
        <f>SUM(C55,E55,G55)</f>
        <v>0</v>
      </c>
      <c r="J55" s="94">
        <f t="shared" si="10"/>
        <v>0</v>
      </c>
      <c r="K55" s="97"/>
      <c r="L55" s="95"/>
      <c r="N55" s="25" t="str">
        <f t="shared" si="0"/>
        <v>380</v>
      </c>
      <c r="O55" s="98">
        <f t="shared" si="2"/>
        <v>0</v>
      </c>
      <c r="P55" s="98">
        <f t="shared" si="1"/>
        <v>0</v>
      </c>
      <c r="R55" s="108"/>
      <c r="S55" s="108"/>
      <c r="T55"/>
      <c r="U55"/>
      <c r="V55"/>
      <c r="W55"/>
      <c r="X55"/>
    </row>
    <row r="56" spans="1:24" ht="39">
      <c r="A56" s="28" t="s">
        <v>116</v>
      </c>
      <c r="B56" s="66" t="s">
        <v>36</v>
      </c>
      <c r="C56" s="95"/>
      <c r="D56" s="95"/>
      <c r="E56" s="95"/>
      <c r="F56" s="95"/>
      <c r="G56" s="95"/>
      <c r="H56" s="95"/>
      <c r="I56" s="94">
        <f>SUM(C56,E56,G56)</f>
        <v>0</v>
      </c>
      <c r="J56" s="94">
        <f t="shared" si="10"/>
        <v>0</v>
      </c>
      <c r="K56" s="27" t="s">
        <v>153</v>
      </c>
      <c r="L56" s="26" t="s">
        <v>153</v>
      </c>
      <c r="N56" s="25" t="str">
        <f t="shared" si="0"/>
        <v>400</v>
      </c>
      <c r="O56" s="26" t="s">
        <v>13</v>
      </c>
      <c r="P56" s="26" t="s">
        <v>13</v>
      </c>
      <c r="Q56"/>
      <c r="R56" s="84"/>
      <c r="S56" s="85"/>
      <c r="T56"/>
      <c r="U56"/>
      <c r="V56"/>
      <c r="W56"/>
      <c r="X56"/>
    </row>
    <row r="57" spans="1:24" ht="39">
      <c r="A57" s="81" t="s">
        <v>114</v>
      </c>
      <c r="B57" s="82" t="s">
        <v>109</v>
      </c>
      <c r="C57" s="95">
        <v>3.3</v>
      </c>
      <c r="D57" s="101">
        <v>0.105</v>
      </c>
      <c r="E57" s="95"/>
      <c r="F57" s="95"/>
      <c r="G57" s="95"/>
      <c r="H57" s="95"/>
      <c r="I57" s="94">
        <f>SUM(C57,E57,G57)</f>
        <v>3.3</v>
      </c>
      <c r="J57" s="107">
        <f t="shared" si="10"/>
        <v>0.105</v>
      </c>
      <c r="K57" s="27" t="s">
        <v>153</v>
      </c>
      <c r="L57" s="26" t="s">
        <v>153</v>
      </c>
      <c r="N57" s="25" t="str">
        <f t="shared" si="0"/>
        <v>410</v>
      </c>
      <c r="O57" s="26" t="s">
        <v>13</v>
      </c>
      <c r="P57" s="26" t="s">
        <v>13</v>
      </c>
      <c r="Q57"/>
      <c r="R57" s="84"/>
      <c r="S57" s="86"/>
      <c r="T57"/>
      <c r="U57"/>
      <c r="V57"/>
      <c r="W57"/>
      <c r="X57"/>
    </row>
    <row r="58" spans="1:24" ht="15">
      <c r="A58" s="83" t="s">
        <v>110</v>
      </c>
      <c r="B58" s="82" t="s">
        <v>111</v>
      </c>
      <c r="C58" s="96">
        <f>SUM(C22,C31)</f>
        <v>226.1</v>
      </c>
      <c r="D58" s="27" t="s">
        <v>153</v>
      </c>
      <c r="E58" s="96">
        <f>SUM(E22,E31)</f>
        <v>0</v>
      </c>
      <c r="F58" s="27" t="s">
        <v>153</v>
      </c>
      <c r="G58" s="96">
        <f>SUM(G22,G31)</f>
        <v>0</v>
      </c>
      <c r="H58" s="27" t="s">
        <v>153</v>
      </c>
      <c r="I58" s="96">
        <f>SUM(C58,E58,G58)</f>
        <v>226.1</v>
      </c>
      <c r="J58" s="27" t="s">
        <v>153</v>
      </c>
      <c r="K58" s="96">
        <f>SUM(K22,K31)</f>
        <v>0</v>
      </c>
      <c r="L58" s="27" t="s">
        <v>153</v>
      </c>
      <c r="N58" s="25" t="str">
        <f t="shared" si="0"/>
        <v>500</v>
      </c>
      <c r="O58" s="98">
        <f t="shared" si="2"/>
        <v>0</v>
      </c>
      <c r="P58" s="26" t="s">
        <v>13</v>
      </c>
      <c r="Q58"/>
      <c r="R58"/>
      <c r="S58"/>
      <c r="T58"/>
      <c r="U58"/>
      <c r="V58"/>
      <c r="W58"/>
      <c r="X58"/>
    </row>
    <row r="59" spans="1:24" ht="26.25">
      <c r="A59" s="83" t="s">
        <v>112</v>
      </c>
      <c r="B59" s="82" t="s">
        <v>113</v>
      </c>
      <c r="C59" s="96">
        <f>SUM(C23,C32)</f>
        <v>667.0500000000001</v>
      </c>
      <c r="D59" s="96">
        <f>SUM(D23,D32)</f>
        <v>31.655</v>
      </c>
      <c r="E59" s="96">
        <f>SUM(E23,E32)</f>
        <v>108.22</v>
      </c>
      <c r="F59" s="96">
        <f>SUM(F23,F32)</f>
        <v>4.318</v>
      </c>
      <c r="G59" s="96">
        <f>SUM(G23,G32)</f>
        <v>24.200000000000003</v>
      </c>
      <c r="H59" s="96">
        <f>SUM(H23,H32)</f>
        <v>1.316</v>
      </c>
      <c r="I59" s="96">
        <f>SUM(C59,E59,G59)</f>
        <v>799.4700000000001</v>
      </c>
      <c r="J59" s="105">
        <f>SUM(D59,F59,H59)</f>
        <v>37.289</v>
      </c>
      <c r="K59" s="96">
        <f>SUM(K23,K32)</f>
        <v>0</v>
      </c>
      <c r="L59" s="96">
        <f>SUM(L23,L32)</f>
        <v>0</v>
      </c>
      <c r="N59" s="25" t="str">
        <f t="shared" si="0"/>
        <v>600</v>
      </c>
      <c r="O59" s="98">
        <f t="shared" si="2"/>
        <v>0</v>
      </c>
      <c r="P59" s="98">
        <f t="shared" si="1"/>
        <v>0</v>
      </c>
      <c r="Q59"/>
      <c r="R59"/>
      <c r="S59"/>
      <c r="T59"/>
      <c r="U59"/>
      <c r="V59"/>
      <c r="W59"/>
      <c r="X59"/>
    </row>
    <row r="60" spans="1:24" ht="15">
      <c r="A60" s="114" t="s">
        <v>129</v>
      </c>
      <c r="B60" s="114"/>
      <c r="C60" s="114"/>
      <c r="D60" s="114"/>
      <c r="E60" s="114"/>
      <c r="F60" s="114"/>
      <c r="G60" s="114"/>
      <c r="H60" s="114"/>
      <c r="I60" s="70"/>
      <c r="J60" s="71"/>
      <c r="K60" s="68"/>
      <c r="L60" s="69"/>
      <c r="N60"/>
      <c r="O60"/>
      <c r="P60"/>
      <c r="Q60"/>
      <c r="R60"/>
      <c r="S60"/>
      <c r="T60"/>
      <c r="U60"/>
      <c r="V60"/>
      <c r="W60"/>
      <c r="X60"/>
    </row>
    <row r="61" spans="1:24" ht="15">
      <c r="A61" s="115" t="s">
        <v>133</v>
      </c>
      <c r="B61" s="115"/>
      <c r="C61" s="115"/>
      <c r="D61" s="115"/>
      <c r="E61" s="115"/>
      <c r="F61" s="115"/>
      <c r="G61" s="115"/>
      <c r="H61" s="115"/>
      <c r="I61" s="17"/>
      <c r="N61" s="137" t="s">
        <v>11</v>
      </c>
      <c r="O61" s="137"/>
      <c r="P61" s="137"/>
      <c r="Q61"/>
      <c r="R61"/>
      <c r="S61"/>
      <c r="T61"/>
      <c r="U61"/>
      <c r="V61"/>
      <c r="W61"/>
      <c r="X61"/>
    </row>
    <row r="62" spans="1:17" ht="13.5" customHeight="1">
      <c r="A62" s="120" t="s">
        <v>1</v>
      </c>
      <c r="B62" s="120"/>
      <c r="G62" s="149" t="s">
        <v>155</v>
      </c>
      <c r="H62" s="149"/>
      <c r="I62" s="149"/>
      <c r="K62" s="113"/>
      <c r="L62" s="113"/>
      <c r="N62" s="138" t="s">
        <v>115</v>
      </c>
      <c r="O62" s="138"/>
      <c r="P62" s="99">
        <f>IF(I56=K59,0,I56-K59)</f>
        <v>0</v>
      </c>
      <c r="Q62"/>
    </row>
    <row r="63" spans="2:17" ht="15">
      <c r="B63" s="30"/>
      <c r="G63" s="110" t="s">
        <v>90</v>
      </c>
      <c r="H63" s="110"/>
      <c r="I63" s="110"/>
      <c r="K63" s="111" t="s">
        <v>91</v>
      </c>
      <c r="L63" s="111"/>
      <c r="N63" s="138" t="s">
        <v>122</v>
      </c>
      <c r="O63" s="138"/>
      <c r="P63" s="99">
        <f>IF(J56=L59,0,J56-L59)</f>
        <v>0</v>
      </c>
      <c r="Q63"/>
    </row>
    <row r="64" spans="1:17" ht="26.25" customHeight="1">
      <c r="A64" s="116" t="s">
        <v>0</v>
      </c>
      <c r="B64" s="116"/>
      <c r="D64" s="147" t="s">
        <v>156</v>
      </c>
      <c r="E64" s="148"/>
      <c r="G64" s="149" t="s">
        <v>157</v>
      </c>
      <c r="H64" s="149"/>
      <c r="I64" s="149"/>
      <c r="K64" s="113"/>
      <c r="L64" s="113"/>
      <c r="M64" s="33"/>
      <c r="Q64"/>
    </row>
    <row r="65" spans="2:17" ht="15">
      <c r="B65" s="31"/>
      <c r="D65" s="112" t="s">
        <v>92</v>
      </c>
      <c r="E65" s="112"/>
      <c r="G65" s="112" t="s">
        <v>90</v>
      </c>
      <c r="H65" s="112"/>
      <c r="I65" s="112"/>
      <c r="K65" s="112" t="s">
        <v>91</v>
      </c>
      <c r="L65" s="112"/>
      <c r="Q65"/>
    </row>
    <row r="66" spans="1:17" ht="15">
      <c r="A66" s="32"/>
      <c r="B66" s="31"/>
      <c r="C66" s="32"/>
      <c r="D66" s="32"/>
      <c r="G66" s="149" t="s">
        <v>158</v>
      </c>
      <c r="H66" s="149"/>
      <c r="I66" s="149"/>
      <c r="K66" s="150" t="s">
        <v>159</v>
      </c>
      <c r="L66" s="150"/>
      <c r="Q66"/>
    </row>
    <row r="67" spans="2:17" ht="26.25" customHeight="1">
      <c r="B67" s="31"/>
      <c r="G67" s="109" t="s">
        <v>138</v>
      </c>
      <c r="H67" s="109"/>
      <c r="I67" s="109"/>
      <c r="K67" s="109" t="s">
        <v>93</v>
      </c>
      <c r="L67" s="109"/>
      <c r="Q67"/>
    </row>
    <row r="68" spans="1:11" ht="25.5" customHeight="1">
      <c r="A68" s="34"/>
      <c r="B68" s="33"/>
      <c r="E68" s="13"/>
      <c r="F68" s="13"/>
      <c r="G68" s="33"/>
      <c r="H68" s="35"/>
      <c r="I68" s="35"/>
      <c r="J68" s="36"/>
      <c r="K68" s="33"/>
    </row>
    <row r="69" spans="4:11" ht="12.75">
      <c r="D69" s="33"/>
      <c r="E69" s="13"/>
      <c r="F69" s="13"/>
      <c r="J69" s="36"/>
      <c r="K69" s="33"/>
    </row>
    <row r="70" spans="4:10" ht="12.75">
      <c r="D70" s="33"/>
      <c r="J70" s="36"/>
    </row>
    <row r="71" spans="1:10" ht="12.75">
      <c r="A71" s="34"/>
      <c r="B71" s="33"/>
      <c r="C71" s="33"/>
      <c r="D71" s="33"/>
      <c r="J71" s="36"/>
    </row>
    <row r="72" spans="1:10" ht="14.25" customHeight="1">
      <c r="A72" s="34"/>
      <c r="B72" s="33"/>
      <c r="C72" s="33"/>
      <c r="D72" s="33"/>
      <c r="H72" s="35"/>
      <c r="I72" s="35"/>
      <c r="J72" s="36"/>
    </row>
    <row r="73" spans="1:10" ht="12.75">
      <c r="A73" s="34"/>
      <c r="B73" s="33"/>
      <c r="C73" s="33"/>
      <c r="D73" s="33"/>
      <c r="E73" s="13"/>
      <c r="F73" s="13"/>
      <c r="G73" s="33"/>
      <c r="H73" s="35"/>
      <c r="I73" s="35"/>
      <c r="J73" s="36"/>
    </row>
    <row r="74" spans="1:10" ht="12.75">
      <c r="A74" s="34"/>
      <c r="B74" s="33"/>
      <c r="C74" s="33"/>
      <c r="D74" s="33"/>
      <c r="E74" s="13"/>
      <c r="F74" s="13"/>
      <c r="G74" s="33"/>
      <c r="H74" s="35"/>
      <c r="I74" s="35"/>
      <c r="J74" s="36"/>
    </row>
    <row r="75" spans="1:10" ht="12.75">
      <c r="A75" s="37"/>
      <c r="B75" s="38"/>
      <c r="C75" s="38"/>
      <c r="D75" s="38"/>
      <c r="E75" s="38"/>
      <c r="F75" s="38"/>
      <c r="G75" s="38"/>
      <c r="H75" s="39"/>
      <c r="I75" s="40"/>
      <c r="J75" s="39"/>
    </row>
    <row r="76" spans="1:10" ht="12" customHeight="1">
      <c r="A76" s="34"/>
      <c r="B76" s="41"/>
      <c r="C76" s="41"/>
      <c r="D76" s="41"/>
      <c r="E76" s="41"/>
      <c r="F76" s="41"/>
      <c r="G76" s="41"/>
      <c r="H76" s="18"/>
      <c r="I76" s="42"/>
      <c r="J76" s="18"/>
    </row>
    <row r="77" spans="1:10" ht="12.75">
      <c r="A77" s="34"/>
      <c r="B77" s="41"/>
      <c r="C77" s="41"/>
      <c r="D77" s="41"/>
      <c r="E77" s="41"/>
      <c r="F77" s="41"/>
      <c r="G77" s="41"/>
      <c r="H77" s="18"/>
      <c r="I77" s="42"/>
      <c r="J77" s="18"/>
    </row>
    <row r="78" spans="1:10" ht="12.75">
      <c r="A78" s="34"/>
      <c r="B78" s="41"/>
      <c r="C78" s="41"/>
      <c r="D78" s="41"/>
      <c r="E78" s="41"/>
      <c r="F78" s="41"/>
      <c r="G78" s="41"/>
      <c r="H78" s="18"/>
      <c r="I78" s="42"/>
      <c r="J78" s="18"/>
    </row>
    <row r="79" spans="1:10" ht="12.75">
      <c r="A79" s="43"/>
      <c r="B79" s="41"/>
      <c r="C79" s="41"/>
      <c r="D79" s="41"/>
      <c r="E79" s="41"/>
      <c r="F79" s="41"/>
      <c r="G79" s="41"/>
      <c r="H79" s="18"/>
      <c r="I79" s="42"/>
      <c r="J79" s="18"/>
    </row>
    <row r="80" spans="1:11" ht="12.75">
      <c r="A80" s="43"/>
      <c r="B80" s="44"/>
      <c r="C80" s="44"/>
      <c r="D80" s="44"/>
      <c r="E80" s="44"/>
      <c r="F80" s="44"/>
      <c r="G80" s="44"/>
      <c r="H80" s="45"/>
      <c r="I80" s="44"/>
      <c r="J80" s="36"/>
      <c r="K80" s="44"/>
    </row>
    <row r="81" spans="1:11" ht="12.75">
      <c r="A81" s="34"/>
      <c r="B81" s="33"/>
      <c r="C81" s="33"/>
      <c r="D81" s="13"/>
      <c r="E81" s="33"/>
      <c r="F81" s="33"/>
      <c r="G81" s="13"/>
      <c r="H81" s="35"/>
      <c r="I81" s="33"/>
      <c r="J81" s="36"/>
      <c r="K81" s="33"/>
    </row>
    <row r="82" spans="1:1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44">
    <mergeCell ref="N61:P61"/>
    <mergeCell ref="N62:O62"/>
    <mergeCell ref="N63:O63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62:B62"/>
    <mergeCell ref="G62:I62"/>
    <mergeCell ref="K62:L62"/>
    <mergeCell ref="A15:A17"/>
    <mergeCell ref="B15:B17"/>
    <mergeCell ref="K16:L16"/>
    <mergeCell ref="C15:D16"/>
    <mergeCell ref="E15:F16"/>
    <mergeCell ref="I15:L15"/>
    <mergeCell ref="A60:H60"/>
    <mergeCell ref="A61:H61"/>
    <mergeCell ref="D65:E65"/>
    <mergeCell ref="A64:B64"/>
    <mergeCell ref="D64:E64"/>
    <mergeCell ref="G64:I64"/>
    <mergeCell ref="R55:S55"/>
    <mergeCell ref="G67:I67"/>
    <mergeCell ref="K67:L67"/>
    <mergeCell ref="G63:I63"/>
    <mergeCell ref="K63:L63"/>
    <mergeCell ref="G65:I65"/>
    <mergeCell ref="K65:L65"/>
    <mergeCell ref="G66:I66"/>
    <mergeCell ref="K66:L66"/>
    <mergeCell ref="K64:L64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4" t="s">
        <v>154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4" customWidth="1"/>
    <col min="2" max="2" width="13.28125" style="74" customWidth="1"/>
    <col min="3" max="18" width="8.57421875" style="74" customWidth="1"/>
    <col min="19" max="16384" width="9.140625" style="74" customWidth="1"/>
  </cols>
  <sheetData>
    <row r="1" spans="1:18" ht="27" customHeight="1">
      <c r="A1" s="145" t="s">
        <v>57</v>
      </c>
      <c r="B1" s="73" t="s">
        <v>58</v>
      </c>
      <c r="C1" s="145" t="s">
        <v>59</v>
      </c>
      <c r="D1" s="145"/>
      <c r="E1" s="145" t="s">
        <v>60</v>
      </c>
      <c r="F1" s="145"/>
      <c r="G1" s="145" t="s">
        <v>61</v>
      </c>
      <c r="H1" s="145"/>
      <c r="I1" s="145" t="s">
        <v>62</v>
      </c>
      <c r="J1" s="145"/>
      <c r="K1" s="145" t="s">
        <v>63</v>
      </c>
      <c r="L1" s="145"/>
      <c r="M1" s="145" t="s">
        <v>64</v>
      </c>
      <c r="N1" s="145"/>
      <c r="O1" s="145" t="s">
        <v>65</v>
      </c>
      <c r="P1" s="145"/>
      <c r="Q1" s="145" t="s">
        <v>66</v>
      </c>
      <c r="R1" s="145"/>
    </row>
    <row r="2" spans="1:18" ht="12.75">
      <c r="A2" s="145"/>
      <c r="B2" s="73" t="s">
        <v>67</v>
      </c>
      <c r="C2" s="73" t="s">
        <v>68</v>
      </c>
      <c r="D2" s="73" t="s">
        <v>69</v>
      </c>
      <c r="E2" s="73" t="s">
        <v>68</v>
      </c>
      <c r="F2" s="73" t="s">
        <v>69</v>
      </c>
      <c r="G2" s="73" t="s">
        <v>68</v>
      </c>
      <c r="H2" s="73" t="s">
        <v>69</v>
      </c>
      <c r="I2" s="73" t="s">
        <v>68</v>
      </c>
      <c r="J2" s="73" t="s">
        <v>69</v>
      </c>
      <c r="K2" s="73" t="s">
        <v>68</v>
      </c>
      <c r="L2" s="73" t="s">
        <v>69</v>
      </c>
      <c r="M2" s="73" t="s">
        <v>68</v>
      </c>
      <c r="N2" s="73" t="s">
        <v>69</v>
      </c>
      <c r="O2" s="73" t="s">
        <v>68</v>
      </c>
      <c r="P2" s="73" t="s">
        <v>69</v>
      </c>
      <c r="Q2" s="73" t="s">
        <v>68</v>
      </c>
      <c r="R2" s="73" t="s">
        <v>69</v>
      </c>
    </row>
    <row r="3" spans="1:14" ht="12.75">
      <c r="A3" s="75" t="s">
        <v>84</v>
      </c>
      <c r="B3" s="76">
        <v>1</v>
      </c>
      <c r="E3" s="74">
        <v>10</v>
      </c>
      <c r="F3" s="74">
        <v>4</v>
      </c>
      <c r="I3" s="74">
        <v>1</v>
      </c>
      <c r="J3" s="74">
        <v>3</v>
      </c>
      <c r="K3" s="74">
        <v>12</v>
      </c>
      <c r="L3" s="74">
        <v>4</v>
      </c>
      <c r="M3" s="74">
        <v>1</v>
      </c>
      <c r="N3" s="7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70</v>
      </c>
      <c r="B1" s="47" t="s">
        <v>71</v>
      </c>
      <c r="C1" s="47" t="s">
        <v>72</v>
      </c>
      <c r="D1" s="48" t="s">
        <v>83</v>
      </c>
      <c r="E1" s="146" t="s">
        <v>73</v>
      </c>
      <c r="F1" s="146"/>
      <c r="G1" s="146" t="s">
        <v>74</v>
      </c>
      <c r="H1" s="146"/>
      <c r="I1" s="146" t="s">
        <v>75</v>
      </c>
      <c r="J1" s="146"/>
      <c r="K1" s="49" t="s">
        <v>76</v>
      </c>
      <c r="L1" s="49" t="s">
        <v>77</v>
      </c>
      <c r="M1" s="50" t="s">
        <v>78</v>
      </c>
      <c r="N1" s="50" t="s">
        <v>79</v>
      </c>
      <c r="O1" s="50" t="s">
        <v>80</v>
      </c>
      <c r="P1" s="50" t="s">
        <v>79</v>
      </c>
      <c r="Q1" s="49" t="s">
        <v>77</v>
      </c>
      <c r="R1" s="50" t="s">
        <v>78</v>
      </c>
      <c r="S1" s="50" t="s">
        <v>79</v>
      </c>
      <c r="T1" s="50" t="s">
        <v>80</v>
      </c>
      <c r="U1" s="50" t="s">
        <v>79</v>
      </c>
      <c r="V1" s="49" t="s">
        <v>77</v>
      </c>
      <c r="W1" s="50" t="s">
        <v>78</v>
      </c>
      <c r="X1" s="50" t="s">
        <v>79</v>
      </c>
      <c r="Y1" s="50" t="s">
        <v>80</v>
      </c>
      <c r="Z1" s="50" t="s">
        <v>79</v>
      </c>
      <c r="AA1" s="49" t="s">
        <v>77</v>
      </c>
      <c r="AB1" s="50" t="s">
        <v>78</v>
      </c>
      <c r="AC1" s="50" t="s">
        <v>79</v>
      </c>
      <c r="AD1" s="50" t="s">
        <v>80</v>
      </c>
      <c r="AE1" s="50" t="s">
        <v>79</v>
      </c>
      <c r="AF1" s="49" t="s">
        <v>77</v>
      </c>
      <c r="AG1" s="50" t="s">
        <v>78</v>
      </c>
      <c r="AH1" s="50" t="s">
        <v>79</v>
      </c>
      <c r="AI1" s="50" t="s">
        <v>80</v>
      </c>
      <c r="AJ1" s="50" t="s">
        <v>79</v>
      </c>
      <c r="AK1" s="49" t="s">
        <v>77</v>
      </c>
      <c r="AL1" s="50" t="s">
        <v>78</v>
      </c>
      <c r="AM1" s="50" t="s">
        <v>79</v>
      </c>
      <c r="AN1" s="50" t="s">
        <v>80</v>
      </c>
      <c r="AO1" s="50" t="s">
        <v>79</v>
      </c>
      <c r="AP1" s="49" t="s">
        <v>77</v>
      </c>
      <c r="AQ1" s="50" t="s">
        <v>78</v>
      </c>
      <c r="AR1" s="50" t="s">
        <v>79</v>
      </c>
      <c r="AS1" s="50" t="s">
        <v>80</v>
      </c>
      <c r="AT1" s="50" t="s">
        <v>79</v>
      </c>
      <c r="AU1" s="49" t="s">
        <v>77</v>
      </c>
      <c r="AV1" s="50" t="s">
        <v>78</v>
      </c>
      <c r="AW1" s="50" t="s">
        <v>79</v>
      </c>
      <c r="AX1" s="50" t="s">
        <v>80</v>
      </c>
      <c r="AY1" s="50" t="s">
        <v>79</v>
      </c>
      <c r="AZ1" s="49" t="s">
        <v>77</v>
      </c>
      <c r="BA1" s="50" t="s">
        <v>78</v>
      </c>
      <c r="BB1" s="50" t="s">
        <v>79</v>
      </c>
      <c r="BC1" s="50" t="s">
        <v>80</v>
      </c>
      <c r="BD1" s="50" t="s">
        <v>79</v>
      </c>
      <c r="BE1" s="49" t="s">
        <v>77</v>
      </c>
      <c r="BF1" s="50" t="s">
        <v>78</v>
      </c>
      <c r="BG1" s="50" t="s">
        <v>79</v>
      </c>
      <c r="BH1" s="50" t="s">
        <v>80</v>
      </c>
      <c r="BI1" s="50" t="s">
        <v>79</v>
      </c>
      <c r="BJ1" s="49" t="s">
        <v>77</v>
      </c>
      <c r="BK1" s="50" t="s">
        <v>78</v>
      </c>
      <c r="BL1" s="50" t="s">
        <v>79</v>
      </c>
      <c r="BM1" s="50" t="s">
        <v>80</v>
      </c>
      <c r="BN1" s="50" t="s">
        <v>79</v>
      </c>
      <c r="BO1" s="49" t="s">
        <v>77</v>
      </c>
      <c r="BP1" s="50" t="s">
        <v>78</v>
      </c>
      <c r="BQ1" s="50" t="s">
        <v>79</v>
      </c>
      <c r="BR1" s="50" t="s">
        <v>80</v>
      </c>
      <c r="BS1" s="50" t="s">
        <v>79</v>
      </c>
      <c r="BT1" s="49" t="s">
        <v>77</v>
      </c>
      <c r="BU1" s="50" t="s">
        <v>78</v>
      </c>
      <c r="BV1" s="50" t="s">
        <v>79</v>
      </c>
      <c r="BW1" s="50" t="s">
        <v>80</v>
      </c>
      <c r="BX1" s="50" t="s">
        <v>79</v>
      </c>
      <c r="BY1" s="49" t="s">
        <v>77</v>
      </c>
      <c r="BZ1" s="50" t="s">
        <v>78</v>
      </c>
      <c r="CA1" s="50" t="s">
        <v>79</v>
      </c>
      <c r="CB1" s="50" t="s">
        <v>80</v>
      </c>
      <c r="CC1" s="50" t="s">
        <v>79</v>
      </c>
    </row>
    <row r="2" spans="1:16" ht="12">
      <c r="A2" s="72" t="s">
        <v>137</v>
      </c>
      <c r="B2" s="51" t="s">
        <v>84</v>
      </c>
      <c r="C2" s="72" t="s">
        <v>84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12</v>
      </c>
      <c r="P2" s="53">
        <v>59</v>
      </c>
    </row>
    <row r="4" ht="12">
      <c r="A4" s="5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81</v>
      </c>
      <c r="B1" s="59">
        <v>10</v>
      </c>
    </row>
    <row r="2" spans="1:2" ht="25.5">
      <c r="A2" s="58" t="s">
        <v>82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2019-04-23T11:43:51Z</cp:lastPrinted>
  <dcterms:created xsi:type="dcterms:W3CDTF">2008-04-04T08:51:12Z</dcterms:created>
  <dcterms:modified xsi:type="dcterms:W3CDTF">2019-04-23T11:46:01Z</dcterms:modified>
  <cp:category/>
  <cp:version/>
  <cp:contentType/>
  <cp:contentStatus/>
</cp:coreProperties>
</file>