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<sst xmlns="http://schemas.openxmlformats.org/spreadsheetml/2006/main" count="355" uniqueCount="183">
  <si>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</si>
  <si>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</si>
  <si>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</si>
  <si>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</si>
  <si>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</si>
  <si>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</si>
  <si>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</si>
  <si>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</si>
  <si>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</si>
  <si>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</si>
  <si>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</si>
  <si>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</si>
  <si>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</si>
  <si>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</si>
  <si>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</si>
  <si>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</si>
  <si>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</si>
  <si>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</si>
  <si>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</si>
  <si>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</si>
  <si>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</si>
  <si>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</si>
  <si>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</si>
  <si>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</si>
  <si>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</si>
  <si>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</si>
  <si>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</si>
  <si>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</si>
  <si>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</si>
  <si>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</si>
  <si>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</si>
  <si>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</si>
  <si>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</si>
  <si>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</si>
  <si>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</si>
  <si>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</si>
  <si>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</si>
  <si>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</si>
  <si>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</si>
  <si>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</si>
  <si>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</si>
  <si>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</si>
  <si>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</si>
  <si>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</si>
  <si>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</si>
  <si>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</si>
  <si>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</si>
  <si>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</si>
  <si>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</si>
  <si>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</si>
  <si>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</si>
  <si>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</si>
  <si>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</si>
  <si>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</si>
  <si>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</si>
  <si>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</si>
  <si>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</si>
  <si>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</si>
  <si>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</si>
  <si>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</si>
  <si>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</si>
  <si>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</si>
  <si>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</si>
  <si>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</si>
  <si>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</si>
  <si>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</si>
  <si>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</si>
  <si>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</si>
  <si>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</si>
  <si>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</si>
  <si>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</si>
  <si>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</si>
  <si>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</si>
  <si>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</si>
  <si>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</si>
  <si>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</si>
  <si>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</si>
  <si>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</si>
  <si>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</si>
  <si>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</si>
  <si>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</si>
  <si>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</si>
  <si>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</si>
  <si>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</si>
  <si>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</si>
  <si>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</si>
  <si>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</si>
  <si>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</si>
  <si>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</si>
  <si>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</si>
  <si>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</si>
  <si>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</si>
  <si>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</si>
  <si>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</si>
  <si>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</si>
  <si>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</si>
  <si>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</si>
  <si>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</si>
  <si>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</si>
  <si>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</si>
  <si>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</si>
  <si>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</si>
  <si>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</si>
  <si>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</si>
  <si>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</si>
  <si>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</si>
  <si>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</si>
  <si>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</si>
  <si>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</si>
  <si>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</si>
  <si>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</si>
  <si>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</si>
  <si>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</si>
  <si>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</si>
  <si>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</si>
  <si>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</si>
  <si>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</si>
  <si>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</si>
  <si>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</si>
  <si>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</si>
  <si>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</si>
  <si>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</si>
  <si>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</si>
  <si>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</si>
  <si>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</si>
  <si>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</si>
  <si>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</si>
  <si>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</si>
  <si>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</si>
  <si>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</si>
  <si>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</si>
  <si>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</si>
  <si>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</si>
  <si>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</si>
  <si>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</si>
  <si>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</si>
  <si>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</si>
  <si>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</si>
  <si>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</si>
  <si>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</si>
  <si>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</si>
  <si>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</si>
  <si>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</si>
  <si>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</si>
  <si>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</si>
  <si>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</si>
  <si>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</si>
  <si>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</si>
  <si>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</si>
  <si>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</si>
  <si>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</si>
  <si>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</si>
  <si>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</si>
  <si>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</si>
  <si>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</si>
  <si>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</si>
  <si>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</si>
  <si>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</si>
  <si>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</si>
  <si>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</si>
  <si>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</si>
  <si>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</si>
  <si>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</si>
  <si>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</si>
  <si>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</si>
  <si>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</si>
  <si>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</si>
  <si>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</si>
  <si>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</si>
  <si>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</si>
  <si>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</si>
  <si>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</si>
  <si>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</si>
  <si>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</si>
  <si>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</si>
  <si>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</si>
  <si>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</si>
  <si>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</si>
  <si>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</si>
  <si>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</si>
  <si>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</si>
  <si>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8 4742) 25-10-26</t>
  </si>
  <si>
    <t>25.01.2021 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</si>
</sst>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0_ ;[Red]\-#,##0.00000\ "/>
    <numFmt numFmtId="180" formatCode="_-* #,##0_-;\-* #,##0_-;_-* &quot;-&quot;_-;_-@_-"/>
    <numFmt numFmtId="181" formatCode="_-* #,##0.00_-;\-* #,##0.00_-;_-* &quot;-&quot;??_-;_-@_-"/>
    <numFmt numFmtId="182" formatCode="#,##0.0000_ ;[Red]\-#,##0.0000\ "/>
    <numFmt numFmtId="183" formatCode="0.000"/>
    <numFmt numFmtId="184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83" fontId="7" fillId="34" borderId="10" xfId="53" applyNumberFormat="1" applyFont="1" applyFill="1" applyBorder="1" applyAlignment="1" applyProtection="1">
      <alignment/>
      <protection/>
    </xf>
    <xf numFmtId="183" fontId="7" fillId="0" borderId="10" xfId="53" applyNumberFormat="1" applyFont="1" applyBorder="1" applyAlignment="1" applyProtection="1">
      <alignment horizontal="center" vertical="center"/>
      <protection/>
    </xf>
    <xf numFmtId="183" fontId="7" fillId="0" borderId="10" xfId="53" applyNumberFormat="1" applyFont="1" applyFill="1" applyBorder="1" applyAlignment="1" applyProtection="1">
      <alignment horizontal="center" vertical="center"/>
      <protection/>
    </xf>
    <xf numFmtId="183" fontId="15" fillId="34" borderId="10" xfId="53" applyNumberFormat="1" applyFont="1" applyFill="1" applyBorder="1" applyAlignment="1" applyProtection="1">
      <alignment/>
      <protection/>
    </xf>
    <xf numFmtId="183" fontId="7" fillId="0" borderId="10" xfId="53" applyNumberFormat="1" applyFont="1" applyBorder="1" applyAlignment="1" applyProtection="1">
      <alignment/>
      <protection locked="0"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31" fillId="0" borderId="11" xfId="53" applyNumberFormat="1" applyFont="1" applyBorder="1" applyAlignment="1" applyProtection="1">
      <alignment horizontal="center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84" fontId="7" fillId="0" borderId="10" xfId="53" applyNumberFormat="1" applyFont="1" applyBorder="1" applyAlignment="1" applyProtection="1">
      <alignment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32">
      <selection activeCell="L43" sqref="L43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29" t="s">
        <v>126</v>
      </c>
      <c r="B3" s="129"/>
      <c r="C3" s="129"/>
      <c r="D3" s="129"/>
      <c r="E3" s="129"/>
      <c r="F3" s="129"/>
      <c r="G3" s="129"/>
      <c r="H3" s="129"/>
      <c r="I3" s="129"/>
      <c r="J3" s="132" t="s">
        <v>97</v>
      </c>
      <c r="K3" s="133"/>
      <c r="L3" s="134"/>
      <c r="M3" s="90"/>
      <c r="N3" s="90"/>
      <c r="O3" s="90"/>
      <c r="P3" s="90"/>
    </row>
    <row r="4" spans="1:16" ht="12.75">
      <c r="A4" s="130" t="s">
        <v>98</v>
      </c>
      <c r="B4" s="130"/>
      <c r="C4" s="130"/>
      <c r="D4" s="130"/>
      <c r="E4" s="130"/>
      <c r="F4" s="130"/>
      <c r="G4" s="130"/>
      <c r="H4" s="130"/>
      <c r="I4" s="130"/>
      <c r="J4" s="135" t="s">
        <v>95</v>
      </c>
      <c r="K4" s="136"/>
      <c r="L4" s="137"/>
      <c r="M4" s="90"/>
      <c r="N4" s="90"/>
      <c r="O4" s="90"/>
      <c r="P4" s="90"/>
    </row>
    <row r="5" spans="1:16" ht="25.5" customHeight="1">
      <c r="A5" s="131" t="s">
        <v>96</v>
      </c>
      <c r="B5" s="131"/>
      <c r="C5" s="131"/>
      <c r="D5" s="131"/>
      <c r="E5" s="131"/>
      <c r="F5" s="131"/>
      <c r="G5" s="131"/>
      <c r="H5" s="131"/>
      <c r="I5" s="131"/>
      <c r="J5" s="138" t="s">
        <v>125</v>
      </c>
      <c r="K5" s="139"/>
      <c r="L5" s="140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22" t="s">
        <v>2</v>
      </c>
      <c r="E7" s="122"/>
      <c r="F7" s="122"/>
      <c r="G7" s="122"/>
      <c r="H7" s="122"/>
      <c r="I7" s="122"/>
      <c r="J7" s="122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2021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41" t="s">
        <v>135</v>
      </c>
      <c r="H9" s="141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49" t="s">
        <v>173</v>
      </c>
      <c r="E10" s="149"/>
      <c r="F10" s="149"/>
      <c r="G10" s="149"/>
      <c r="H10" s="149"/>
      <c r="I10" s="149"/>
      <c r="J10" s="149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50" t="s">
        <v>127</v>
      </c>
      <c r="E11" s="150"/>
      <c r="F11" s="150"/>
      <c r="G11" s="150"/>
      <c r="H11" s="150"/>
      <c r="I11" s="150"/>
      <c r="J11" s="150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24"/>
      <c r="E12" s="124"/>
      <c r="F12" s="124"/>
      <c r="G12" s="124"/>
      <c r="H12" s="124"/>
      <c r="I12" s="124"/>
      <c r="J12" s="124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23" t="s">
        <v>119</v>
      </c>
      <c r="E13" s="123"/>
      <c r="F13" s="123"/>
      <c r="G13" s="123"/>
      <c r="H13" s="123"/>
      <c r="I13" s="123"/>
      <c r="J13" s="123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28" t="s">
        <v>4</v>
      </c>
      <c r="B15" s="146" t="s">
        <v>5</v>
      </c>
      <c r="C15" s="128" t="s">
        <v>6</v>
      </c>
      <c r="D15" s="128"/>
      <c r="E15" s="147" t="s">
        <v>7</v>
      </c>
      <c r="F15" s="147"/>
      <c r="G15" s="128" t="s">
        <v>8</v>
      </c>
      <c r="H15" s="128"/>
      <c r="I15" s="128" t="s">
        <v>9</v>
      </c>
      <c r="J15" s="128"/>
      <c r="K15" s="128"/>
      <c r="L15" s="128"/>
      <c r="M15" s="90"/>
      <c r="N15" s="90"/>
      <c r="O15" s="90"/>
      <c r="P15" s="90"/>
    </row>
    <row r="16" spans="1:16" ht="27.75" customHeight="1">
      <c r="A16" s="128"/>
      <c r="B16" s="146"/>
      <c r="C16" s="128"/>
      <c r="D16" s="128"/>
      <c r="E16" s="147"/>
      <c r="F16" s="147"/>
      <c r="G16" s="128"/>
      <c r="H16" s="128"/>
      <c r="I16" s="142" t="s">
        <v>10</v>
      </c>
      <c r="J16" s="142" t="s">
        <v>120</v>
      </c>
      <c r="K16" s="128" t="s">
        <v>124</v>
      </c>
      <c r="L16" s="128"/>
      <c r="M16" s="90"/>
      <c r="N16" s="90"/>
      <c r="O16" s="90"/>
      <c r="P16" s="90"/>
    </row>
    <row r="17" spans="1:16" ht="56.25" customHeight="1">
      <c r="A17" s="128"/>
      <c r="B17" s="146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42"/>
      <c r="J17" s="142"/>
      <c r="K17" s="18" t="s">
        <v>10</v>
      </c>
      <c r="L17" s="18" t="s">
        <v>120</v>
      </c>
      <c r="N17" s="151" t="s">
        <v>11</v>
      </c>
      <c r="O17" s="152"/>
      <c r="P17" s="153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96.161</v>
      </c>
      <c r="E19" s="24" t="s">
        <v>176</v>
      </c>
      <c r="F19" s="49">
        <f>SUM(F20:F21)</f>
        <v>11.773</v>
      </c>
      <c r="G19" s="24" t="s">
        <v>176</v>
      </c>
      <c r="H19" s="49">
        <f>SUM(H20:H21)</f>
        <v>60.361000000000004</v>
      </c>
      <c r="I19" s="24" t="s">
        <v>176</v>
      </c>
      <c r="J19" s="49">
        <f>SUM(J20:J21)</f>
        <v>168.29500000000002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05">
        <v>25.221000000000004</v>
      </c>
      <c r="E20" s="24" t="s">
        <v>176</v>
      </c>
      <c r="F20" s="105">
        <v>2.154</v>
      </c>
      <c r="G20" s="24" t="s">
        <v>176</v>
      </c>
      <c r="H20" s="105">
        <v>1.7739999999999998</v>
      </c>
      <c r="I20" s="24" t="s">
        <v>176</v>
      </c>
      <c r="J20" s="77">
        <f>SUM(D20,F20,H20)</f>
        <v>29.149000000000004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05">
        <v>70.94</v>
      </c>
      <c r="E21" s="24" t="s">
        <v>176</v>
      </c>
      <c r="F21" s="105">
        <v>9.619</v>
      </c>
      <c r="G21" s="24" t="s">
        <v>176</v>
      </c>
      <c r="H21" s="105">
        <v>58.587</v>
      </c>
      <c r="I21" s="24" t="s">
        <v>176</v>
      </c>
      <c r="J21" s="77">
        <f>SUM(D21,F21,H21)</f>
        <v>139.14600000000002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06">
        <v>102.19999999999999</v>
      </c>
      <c r="D22" s="24" t="s">
        <v>176</v>
      </c>
      <c r="E22" s="78">
        <v>2.8</v>
      </c>
      <c r="F22" s="24" t="s">
        <v>176</v>
      </c>
      <c r="G22" s="106">
        <v>21.8</v>
      </c>
      <c r="H22" s="24" t="s">
        <v>176</v>
      </c>
      <c r="I22" s="77">
        <f>SUM(C22,E22,G22)</f>
        <v>126.79999999999998</v>
      </c>
      <c r="J22" s="24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 aca="true" t="shared" si="3" ref="C23:L23">C24+C28+C30+C31+C33</f>
        <v>170.44899999999998</v>
      </c>
      <c r="D23" s="77">
        <f t="shared" si="3"/>
        <v>20.8856</v>
      </c>
      <c r="E23" s="77">
        <f t="shared" si="3"/>
        <v>18.5608</v>
      </c>
      <c r="F23" s="77">
        <f t="shared" si="3"/>
        <v>0.8670000000000001</v>
      </c>
      <c r="G23" s="77">
        <f t="shared" si="3"/>
        <v>85.01530000000001</v>
      </c>
      <c r="H23" s="77">
        <f t="shared" si="3"/>
        <v>7.975999999999999</v>
      </c>
      <c r="I23" s="77">
        <f t="shared" si="3"/>
        <v>274.02509999999995</v>
      </c>
      <c r="J23" s="108">
        <f t="shared" si="3"/>
        <v>29.7286</v>
      </c>
      <c r="K23" s="77">
        <f t="shared" si="3"/>
        <v>12.144</v>
      </c>
      <c r="L23" s="108">
        <f t="shared" si="3"/>
        <v>1.0726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 aca="true" t="shared" si="4" ref="C24:L24">SUM(C25:C27)</f>
        <v>0</v>
      </c>
      <c r="D24" s="77">
        <f t="shared" si="4"/>
        <v>0</v>
      </c>
      <c r="E24" s="77">
        <f t="shared" si="4"/>
        <v>0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108">
        <f t="shared" si="4"/>
        <v>0</v>
      </c>
      <c r="K24" s="77">
        <f t="shared" si="4"/>
        <v>0</v>
      </c>
      <c r="L24" s="108">
        <f t="shared" si="4"/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 aca="true" t="shared" si="5" ref="I25:I33">SUM(C25,E25,G25)</f>
        <v>0</v>
      </c>
      <c r="J25" s="108">
        <f aca="true" t="shared" si="6" ref="J25:J33">SUM(D25,F25,H25)</f>
        <v>0</v>
      </c>
      <c r="K25" s="78"/>
      <c r="L25" s="112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 t="shared" si="5"/>
        <v>0</v>
      </c>
      <c r="J26" s="108">
        <f t="shared" si="6"/>
        <v>0</v>
      </c>
      <c r="K26" s="78"/>
      <c r="L26" s="112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 t="shared" si="5"/>
        <v>0</v>
      </c>
      <c r="J27" s="108">
        <f t="shared" si="6"/>
        <v>0</v>
      </c>
      <c r="K27" s="78"/>
      <c r="L27" s="112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43" t="s">
        <v>11</v>
      </c>
      <c r="S27" s="143"/>
      <c r="T27" s="143"/>
      <c r="U27" s="143"/>
      <c r="V27" s="143"/>
      <c r="W27" s="143"/>
      <c r="X27" s="143"/>
      <c r="Y27" s="143"/>
      <c r="Z27" s="143"/>
      <c r="AA27" s="143"/>
      <c r="AB27" s="143"/>
    </row>
    <row r="28" spans="1:28" ht="12.75">
      <c r="A28" s="63" t="s">
        <v>123</v>
      </c>
      <c r="B28" s="86" t="s">
        <v>26</v>
      </c>
      <c r="C28" s="106">
        <v>160.89999999999998</v>
      </c>
      <c r="D28" s="106">
        <v>19.0666</v>
      </c>
      <c r="E28" s="106">
        <v>14.100000000000001</v>
      </c>
      <c r="F28" s="106">
        <v>0.7170000000000001</v>
      </c>
      <c r="G28" s="106">
        <v>73.9</v>
      </c>
      <c r="H28" s="106">
        <v>7.286</v>
      </c>
      <c r="I28" s="77">
        <f t="shared" si="5"/>
        <v>248.89999999999998</v>
      </c>
      <c r="J28" s="108">
        <f t="shared" si="6"/>
        <v>27.0696</v>
      </c>
      <c r="K28" s="106">
        <v>7.5</v>
      </c>
      <c r="L28" s="158">
        <v>0.5406</v>
      </c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106">
        <v>43.99999999999999</v>
      </c>
      <c r="D29" s="106">
        <v>4.7196</v>
      </c>
      <c r="E29" s="78">
        <v>1.4</v>
      </c>
      <c r="F29" s="78">
        <v>0.056</v>
      </c>
      <c r="G29" s="106">
        <v>42.3</v>
      </c>
      <c r="H29" s="106">
        <v>5.49</v>
      </c>
      <c r="I29" s="77">
        <f t="shared" si="5"/>
        <v>87.69999999999999</v>
      </c>
      <c r="J29" s="108">
        <f t="shared" si="6"/>
        <v>10.2656</v>
      </c>
      <c r="K29" s="106">
        <v>0.7</v>
      </c>
      <c r="L29" s="112">
        <v>0.0896</v>
      </c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7" ref="S29:AB29">IF(C28&gt;C29,0,C28-C29)</f>
        <v>0</v>
      </c>
      <c r="T29" s="81">
        <f t="shared" si="7"/>
        <v>0</v>
      </c>
      <c r="U29" s="81">
        <f t="shared" si="7"/>
        <v>0</v>
      </c>
      <c r="V29" s="81">
        <f t="shared" si="7"/>
        <v>0</v>
      </c>
      <c r="W29" s="81">
        <f t="shared" si="7"/>
        <v>0</v>
      </c>
      <c r="X29" s="81">
        <f t="shared" si="7"/>
        <v>0</v>
      </c>
      <c r="Y29" s="81">
        <f t="shared" si="7"/>
        <v>0</v>
      </c>
      <c r="Z29" s="81">
        <f t="shared" si="7"/>
        <v>0</v>
      </c>
      <c r="AA29" s="81">
        <f t="shared" si="7"/>
        <v>0</v>
      </c>
      <c r="AB29" s="81">
        <f t="shared" si="7"/>
        <v>0</v>
      </c>
    </row>
    <row r="30" spans="1:28" ht="12.75">
      <c r="A30" s="100" t="s">
        <v>143</v>
      </c>
      <c r="B30" s="101" t="s">
        <v>149</v>
      </c>
      <c r="C30" s="78"/>
      <c r="D30" s="78"/>
      <c r="E30" s="78"/>
      <c r="F30" s="78"/>
      <c r="G30" s="78"/>
      <c r="H30" s="78"/>
      <c r="I30" s="77">
        <f t="shared" si="5"/>
        <v>0</v>
      </c>
      <c r="J30" s="108">
        <f t="shared" si="6"/>
        <v>0</v>
      </c>
      <c r="K30" s="78"/>
      <c r="L30" s="112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8" ref="S30:AB30">IF(C31&gt;C32,0,C31-C32)</f>
        <v>0</v>
      </c>
      <c r="T30" s="81">
        <f t="shared" si="8"/>
        <v>0</v>
      </c>
      <c r="U30" s="81">
        <f t="shared" si="8"/>
        <v>0</v>
      </c>
      <c r="V30" s="81">
        <f t="shared" si="8"/>
        <v>0</v>
      </c>
      <c r="W30" s="81">
        <f t="shared" si="8"/>
        <v>0</v>
      </c>
      <c r="X30" s="81">
        <f t="shared" si="8"/>
        <v>0</v>
      </c>
      <c r="Y30" s="81">
        <f t="shared" si="8"/>
        <v>0</v>
      </c>
      <c r="Z30" s="81">
        <f t="shared" si="8"/>
        <v>0</v>
      </c>
      <c r="AA30" s="81">
        <f t="shared" si="8"/>
        <v>0</v>
      </c>
      <c r="AB30" s="81">
        <f t="shared" si="8"/>
        <v>0</v>
      </c>
    </row>
    <row r="31" spans="1:16" ht="63.75">
      <c r="A31" s="63" t="s">
        <v>130</v>
      </c>
      <c r="B31" s="86" t="s">
        <v>27</v>
      </c>
      <c r="C31" s="106">
        <v>9.549</v>
      </c>
      <c r="D31" s="106">
        <v>1.8189999999999995</v>
      </c>
      <c r="E31" s="106">
        <v>4.4608</v>
      </c>
      <c r="F31" s="106">
        <v>0.15</v>
      </c>
      <c r="G31" s="106">
        <v>11.115300000000001</v>
      </c>
      <c r="H31" s="106">
        <v>0.69</v>
      </c>
      <c r="I31" s="77">
        <f t="shared" si="5"/>
        <v>25.1251</v>
      </c>
      <c r="J31" s="108">
        <f t="shared" si="6"/>
        <v>2.6589999999999994</v>
      </c>
      <c r="K31" s="106">
        <v>4.644</v>
      </c>
      <c r="L31" s="112">
        <v>0.532</v>
      </c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106">
        <v>0.8</v>
      </c>
      <c r="F32" s="106">
        <v>0.071</v>
      </c>
      <c r="G32" s="106">
        <v>3.4</v>
      </c>
      <c r="H32" s="106">
        <v>0.44</v>
      </c>
      <c r="I32" s="77">
        <f t="shared" si="5"/>
        <v>4.2</v>
      </c>
      <c r="J32" s="108">
        <f t="shared" si="6"/>
        <v>0.511</v>
      </c>
      <c r="K32" s="106">
        <v>4.2</v>
      </c>
      <c r="L32" s="112">
        <v>0.511</v>
      </c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 t="shared" si="5"/>
        <v>0</v>
      </c>
      <c r="J33" s="108">
        <f t="shared" si="6"/>
        <v>0</v>
      </c>
      <c r="K33" s="78"/>
      <c r="L33" s="112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06">
        <v>4133.6</v>
      </c>
      <c r="D34" s="24" t="s">
        <v>176</v>
      </c>
      <c r="E34" s="106">
        <v>808.5</v>
      </c>
      <c r="F34" s="24" t="s">
        <v>176</v>
      </c>
      <c r="G34" s="106">
        <v>164.7</v>
      </c>
      <c r="H34" s="24" t="s">
        <v>176</v>
      </c>
      <c r="I34" s="77">
        <f>SUM(C34,E34,G34)</f>
        <v>5106.8</v>
      </c>
      <c r="J34" s="109" t="s">
        <v>176</v>
      </c>
      <c r="K34" s="78">
        <v>266.4</v>
      </c>
      <c r="L34" s="109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4022.2</v>
      </c>
      <c r="D35" s="77">
        <f>D36+D43+D44+D45+D46+D47+D48+D50+D61</f>
        <v>88.24849999999998</v>
      </c>
      <c r="E35" s="77">
        <f>E36+E43+E44+E46+E50+E61</f>
        <v>622.9000000000001</v>
      </c>
      <c r="F35" s="77">
        <f>F36+F43+F44+F45+F46+F47+F48+F50+F61</f>
        <v>12.165000000000001</v>
      </c>
      <c r="G35" s="77">
        <f>G36+G43+G44+G46+G50+G61</f>
        <v>269.24</v>
      </c>
      <c r="H35" s="77">
        <f>H36+H43+H44+H45+H46+H47+H48+H50+H61</f>
        <v>8.913990000000002</v>
      </c>
      <c r="I35" s="77">
        <f>I36+I43+I44+I46+I50+I61</f>
        <v>4914.34</v>
      </c>
      <c r="J35" s="108">
        <f>J36+J43+J44+J45+J46+J47+J48+J50+J61</f>
        <v>109.32748999999998</v>
      </c>
      <c r="K35" s="77">
        <f>K36+K43+K44+K46+K50+K61</f>
        <v>399.70000000000005</v>
      </c>
      <c r="L35" s="108">
        <f>L36+L43+L44+L45+L46+L47+L48+L50+L61</f>
        <v>7.657490000000001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 aca="true" t="shared" si="9" ref="C36:L36">SUM(C37:C42)</f>
        <v>0</v>
      </c>
      <c r="D36" s="77">
        <f t="shared" si="9"/>
        <v>0</v>
      </c>
      <c r="E36" s="77">
        <f t="shared" si="9"/>
        <v>0</v>
      </c>
      <c r="F36" s="77">
        <f t="shared" si="9"/>
        <v>0</v>
      </c>
      <c r="G36" s="77">
        <f t="shared" si="9"/>
        <v>90.84</v>
      </c>
      <c r="H36" s="77">
        <f t="shared" si="9"/>
        <v>8.738000000000001</v>
      </c>
      <c r="I36" s="77">
        <f t="shared" si="9"/>
        <v>90.84</v>
      </c>
      <c r="J36" s="108">
        <f t="shared" si="9"/>
        <v>8.738000000000001</v>
      </c>
      <c r="K36" s="77">
        <f t="shared" si="9"/>
        <v>0</v>
      </c>
      <c r="L36" s="108">
        <f t="shared" si="9"/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 aca="true" t="shared" si="10" ref="I37:J44">SUM(C37,E37,G37)</f>
        <v>0</v>
      </c>
      <c r="J37" s="108">
        <f t="shared" si="10"/>
        <v>0</v>
      </c>
      <c r="K37" s="78"/>
      <c r="L37" s="112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 t="shared" si="10"/>
        <v>0</v>
      </c>
      <c r="J38" s="108">
        <f t="shared" si="10"/>
        <v>0</v>
      </c>
      <c r="K38" s="78"/>
      <c r="L38" s="112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 t="shared" si="10"/>
        <v>0</v>
      </c>
      <c r="J39" s="108">
        <f t="shared" si="10"/>
        <v>0</v>
      </c>
      <c r="K39" s="78"/>
      <c r="L39" s="112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 t="shared" si="10"/>
        <v>0</v>
      </c>
      <c r="J40" s="108">
        <f t="shared" si="10"/>
        <v>0</v>
      </c>
      <c r="K40" s="78"/>
      <c r="L40" s="112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78"/>
      <c r="F41" s="78"/>
      <c r="G41" s="106">
        <v>90.84</v>
      </c>
      <c r="H41" s="106">
        <v>8.738000000000001</v>
      </c>
      <c r="I41" s="77">
        <f t="shared" si="10"/>
        <v>90.84</v>
      </c>
      <c r="J41" s="108">
        <f t="shared" si="10"/>
        <v>8.738000000000001</v>
      </c>
      <c r="K41" s="78"/>
      <c r="L41" s="112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 t="shared" si="10"/>
        <v>0</v>
      </c>
      <c r="J42" s="108">
        <f t="shared" si="10"/>
        <v>0</v>
      </c>
      <c r="K42" s="78"/>
      <c r="L42" s="112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06">
        <v>1305.3</v>
      </c>
      <c r="D43" s="106">
        <v>32.90437</v>
      </c>
      <c r="E43" s="106">
        <v>308.70000000000005</v>
      </c>
      <c r="F43" s="106">
        <v>10.68</v>
      </c>
      <c r="G43" s="78">
        <v>9.100000000000001</v>
      </c>
      <c r="H43" s="106">
        <v>0.10500000000000001</v>
      </c>
      <c r="I43" s="77">
        <f t="shared" si="10"/>
        <v>1623.1</v>
      </c>
      <c r="J43" s="108">
        <f t="shared" si="10"/>
        <v>43.68937</v>
      </c>
      <c r="K43" s="106">
        <v>144.9</v>
      </c>
      <c r="L43" s="158">
        <v>2.88137</v>
      </c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106">
        <v>45.3</v>
      </c>
      <c r="D44" s="106">
        <v>0.047</v>
      </c>
      <c r="E44" s="106">
        <v>21.6</v>
      </c>
      <c r="F44" s="106">
        <v>0.125</v>
      </c>
      <c r="G44" s="106">
        <v>42.8</v>
      </c>
      <c r="H44" s="78">
        <v>0.004</v>
      </c>
      <c r="I44" s="77">
        <f t="shared" si="10"/>
        <v>109.7</v>
      </c>
      <c r="J44" s="108">
        <f t="shared" si="10"/>
        <v>0.176</v>
      </c>
      <c r="K44" s="78">
        <v>22.1</v>
      </c>
      <c r="L44" s="112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106">
        <v>0.15213000000000002</v>
      </c>
      <c r="E45" s="24" t="s">
        <v>176</v>
      </c>
      <c r="F45" s="106">
        <v>0.005</v>
      </c>
      <c r="G45" s="24" t="s">
        <v>176</v>
      </c>
      <c r="H45" s="106">
        <v>0.01599</v>
      </c>
      <c r="I45" s="24" t="s">
        <v>176</v>
      </c>
      <c r="J45" s="108">
        <f>SUM(D45,F45,H45)</f>
        <v>0.17312000000000002</v>
      </c>
      <c r="K45" s="24" t="s">
        <v>176</v>
      </c>
      <c r="L45" s="112">
        <v>0.04612</v>
      </c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08">
        <f>SUM(D46,F46,H46)</f>
        <v>0</v>
      </c>
      <c r="K46" s="78"/>
      <c r="L46" s="112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08">
        <f>SUM(D47,F47,H47)</f>
        <v>0</v>
      </c>
      <c r="K47" s="24" t="s">
        <v>176</v>
      </c>
      <c r="L47" s="112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08">
        <f>SUM(D48,F48,H48)</f>
        <v>0</v>
      </c>
      <c r="K48" s="24" t="s">
        <v>176</v>
      </c>
      <c r="L48" s="112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06">
        <v>2641.5</v>
      </c>
      <c r="D49" s="24" t="s">
        <v>176</v>
      </c>
      <c r="E49" s="106">
        <v>409.90000000000003</v>
      </c>
      <c r="F49" s="24" t="s">
        <v>176</v>
      </c>
      <c r="G49" s="106">
        <v>77.2</v>
      </c>
      <c r="H49" s="24" t="s">
        <v>176</v>
      </c>
      <c r="I49" s="77">
        <f aca="true" t="shared" si="11" ref="I49:I59">SUM(C49,E49,G49)</f>
        <v>3128.6</v>
      </c>
      <c r="J49" s="109" t="s">
        <v>176</v>
      </c>
      <c r="K49" s="78">
        <v>139.1</v>
      </c>
      <c r="L49" s="109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 aca="true" t="shared" si="12" ref="C50:H50">SUM(C51:C60)</f>
        <v>2671.6</v>
      </c>
      <c r="D50" s="77">
        <f t="shared" si="12"/>
        <v>55.14499999999999</v>
      </c>
      <c r="E50" s="77">
        <f t="shared" si="12"/>
        <v>292.6</v>
      </c>
      <c r="F50" s="77">
        <f t="shared" si="12"/>
        <v>1.3550000000000002</v>
      </c>
      <c r="G50" s="77">
        <f t="shared" si="12"/>
        <v>126.5</v>
      </c>
      <c r="H50" s="77">
        <f t="shared" si="12"/>
        <v>0.051</v>
      </c>
      <c r="I50" s="77">
        <f t="shared" si="11"/>
        <v>3090.7</v>
      </c>
      <c r="J50" s="108">
        <f aca="true" t="shared" si="13" ref="J50:J63">SUM(D50,F50,H50)</f>
        <v>56.55099999999999</v>
      </c>
      <c r="K50" s="77">
        <f>SUM(K51:K60)</f>
        <v>232.70000000000002</v>
      </c>
      <c r="L50" s="108">
        <f>SUM(L51:L60)</f>
        <v>4.73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06">
        <v>1107.3</v>
      </c>
      <c r="D51" s="106">
        <v>0.223</v>
      </c>
      <c r="E51" s="106">
        <v>257.5</v>
      </c>
      <c r="F51" s="78">
        <v>0</v>
      </c>
      <c r="G51" s="106">
        <v>123</v>
      </c>
      <c r="H51" s="78">
        <v>0</v>
      </c>
      <c r="I51" s="77">
        <f t="shared" si="11"/>
        <v>1487.8</v>
      </c>
      <c r="J51" s="108">
        <f t="shared" si="13"/>
        <v>0.223</v>
      </c>
      <c r="K51" s="80">
        <v>88.9</v>
      </c>
      <c r="L51" s="112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06">
        <v>933.1999999999999</v>
      </c>
      <c r="D52" s="106">
        <v>30.738999999999994</v>
      </c>
      <c r="E52" s="106">
        <v>13</v>
      </c>
      <c r="F52" s="106">
        <v>0.512</v>
      </c>
      <c r="G52" s="78"/>
      <c r="H52" s="78"/>
      <c r="I52" s="77">
        <f t="shared" si="11"/>
        <v>946.1999999999999</v>
      </c>
      <c r="J52" s="108">
        <f t="shared" si="13"/>
        <v>31.250999999999994</v>
      </c>
      <c r="K52" s="80">
        <v>88.4</v>
      </c>
      <c r="L52" s="112">
        <v>2.438</v>
      </c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06">
        <v>631.1</v>
      </c>
      <c r="D53" s="106">
        <v>24.182999999999996</v>
      </c>
      <c r="E53" s="106">
        <v>22.1</v>
      </c>
      <c r="F53" s="106">
        <v>0.8430000000000002</v>
      </c>
      <c r="G53" s="106">
        <v>3.5</v>
      </c>
      <c r="H53" s="106">
        <v>0.051</v>
      </c>
      <c r="I53" s="77">
        <f t="shared" si="11"/>
        <v>656.7</v>
      </c>
      <c r="J53" s="108">
        <f t="shared" si="13"/>
        <v>25.076999999999995</v>
      </c>
      <c r="K53" s="80">
        <v>55.4</v>
      </c>
      <c r="L53" s="112">
        <v>2.292</v>
      </c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 t="shared" si="11"/>
        <v>0</v>
      </c>
      <c r="J54" s="108">
        <f t="shared" si="13"/>
        <v>0</v>
      </c>
      <c r="K54" s="80"/>
      <c r="L54" s="112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 t="shared" si="11"/>
        <v>0</v>
      </c>
      <c r="J55" s="108">
        <f t="shared" si="13"/>
        <v>0</v>
      </c>
      <c r="K55" s="80"/>
      <c r="L55" s="112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 t="shared" si="11"/>
        <v>0</v>
      </c>
      <c r="J56" s="108">
        <f t="shared" si="13"/>
        <v>0</v>
      </c>
      <c r="K56" s="80"/>
      <c r="L56" s="112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 t="shared" si="11"/>
        <v>0</v>
      </c>
      <c r="J57" s="108">
        <f t="shared" si="13"/>
        <v>0</v>
      </c>
      <c r="K57" s="80"/>
      <c r="L57" s="112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 t="shared" si="11"/>
        <v>0</v>
      </c>
      <c r="J58" s="108">
        <f t="shared" si="13"/>
        <v>0</v>
      </c>
      <c r="K58" s="80"/>
      <c r="L58" s="112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 t="shared" si="11"/>
        <v>0</v>
      </c>
      <c r="J59" s="108">
        <f t="shared" si="13"/>
        <v>0</v>
      </c>
      <c r="K59" s="80"/>
      <c r="L59" s="112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108">
        <f t="shared" si="13"/>
        <v>0</v>
      </c>
      <c r="K60" s="24" t="s">
        <v>176</v>
      </c>
      <c r="L60" s="112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108">
        <f t="shared" si="13"/>
        <v>0</v>
      </c>
      <c r="K61" s="80"/>
      <c r="L61" s="112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18"/>
      <c r="S61" s="118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106">
        <v>333.744</v>
      </c>
      <c r="D62" s="106">
        <v>7.2650999999999994</v>
      </c>
      <c r="E62" s="106">
        <v>55.5</v>
      </c>
      <c r="F62" s="106">
        <v>0.558</v>
      </c>
      <c r="G62" s="106">
        <v>22.599999999999998</v>
      </c>
      <c r="H62" s="106">
        <v>0.90699</v>
      </c>
      <c r="I62" s="77">
        <f>SUM(C62,E62,G62)</f>
        <v>411.84400000000005</v>
      </c>
      <c r="J62" s="108">
        <f t="shared" si="13"/>
        <v>8.730089999999999</v>
      </c>
      <c r="K62" s="25" t="s">
        <v>176</v>
      </c>
      <c r="L62" s="109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12.1</v>
      </c>
      <c r="D63" s="106">
        <v>0.521</v>
      </c>
      <c r="E63" s="78"/>
      <c r="F63" s="78"/>
      <c r="G63" s="78"/>
      <c r="H63" s="78"/>
      <c r="I63" s="77">
        <f>SUM(C63,E63,G63)</f>
        <v>12.1</v>
      </c>
      <c r="J63" s="108">
        <f t="shared" si="13"/>
        <v>0.521</v>
      </c>
      <c r="K63" s="25" t="s">
        <v>176</v>
      </c>
      <c r="L63" s="109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4235.8</v>
      </c>
      <c r="D64" s="25" t="s">
        <v>176</v>
      </c>
      <c r="E64" s="79">
        <f>SUM(E22,E34)</f>
        <v>811.3</v>
      </c>
      <c r="F64" s="25" t="s">
        <v>176</v>
      </c>
      <c r="G64" s="79">
        <f>SUM(G22,G34)</f>
        <v>186.5</v>
      </c>
      <c r="H64" s="25" t="s">
        <v>176</v>
      </c>
      <c r="I64" s="79">
        <f>SUM(C64,E64,G64)</f>
        <v>5233.6</v>
      </c>
      <c r="J64" s="110" t="s">
        <v>176</v>
      </c>
      <c r="K64" s="79">
        <f>SUM(K22,K34)</f>
        <v>266.4</v>
      </c>
      <c r="L64" s="110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4192.648999999999</v>
      </c>
      <c r="D65" s="79">
        <f>SUM(D23,D35)</f>
        <v>109.13409999999998</v>
      </c>
      <c r="E65" s="79">
        <f>SUM(E23,E35)</f>
        <v>641.4608000000001</v>
      </c>
      <c r="F65" s="79">
        <f>SUM(F23,F35)</f>
        <v>13.032000000000002</v>
      </c>
      <c r="G65" s="79">
        <f>SUM(G23,G35)</f>
        <v>354.25530000000003</v>
      </c>
      <c r="H65" s="79">
        <f>SUM(H23,H35)</f>
        <v>16.88999</v>
      </c>
      <c r="I65" s="79">
        <f>SUM(C65,E65,G65)</f>
        <v>5188.365099999999</v>
      </c>
      <c r="J65" s="111">
        <f>SUM(D65,F65,H65)</f>
        <v>139.05608999999998</v>
      </c>
      <c r="K65" s="79">
        <f>SUM(K23,K35)</f>
        <v>411.84400000000005</v>
      </c>
      <c r="L65" s="111">
        <f>SUM(L23,L35)</f>
        <v>8.73009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45" t="s">
        <v>129</v>
      </c>
      <c r="B66" s="145"/>
      <c r="C66" s="145"/>
      <c r="D66" s="145"/>
      <c r="E66" s="145"/>
      <c r="F66" s="145"/>
      <c r="G66" s="145"/>
      <c r="H66" s="145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54" t="s">
        <v>132</v>
      </c>
      <c r="B67" s="154"/>
      <c r="C67" s="154"/>
      <c r="D67" s="154"/>
      <c r="E67" s="154"/>
      <c r="F67" s="154"/>
      <c r="G67" s="154"/>
      <c r="H67" s="154"/>
      <c r="I67" s="15"/>
      <c r="N67" s="144" t="s">
        <v>11</v>
      </c>
      <c r="O67" s="144"/>
      <c r="P67" s="144"/>
      <c r="Q67"/>
      <c r="R67"/>
      <c r="S67"/>
      <c r="T67"/>
      <c r="U67"/>
      <c r="V67"/>
      <c r="W67"/>
      <c r="X67"/>
    </row>
    <row r="68" spans="1:17" ht="15.75">
      <c r="A68" s="155" t="s">
        <v>1</v>
      </c>
      <c r="B68" s="155"/>
      <c r="G68" s="117" t="s">
        <v>178</v>
      </c>
      <c r="H68" s="117"/>
      <c r="I68" s="117"/>
      <c r="K68" s="127"/>
      <c r="L68" s="127"/>
      <c r="M68" s="90"/>
      <c r="N68" s="148" t="s">
        <v>115</v>
      </c>
      <c r="O68" s="148"/>
      <c r="P68" s="82">
        <f>IF(I62=K65,0,I62-K65)</f>
        <v>0</v>
      </c>
      <c r="Q68"/>
    </row>
    <row r="69" spans="2:17" ht="15">
      <c r="B69" s="28"/>
      <c r="G69" s="120" t="s">
        <v>90</v>
      </c>
      <c r="H69" s="120"/>
      <c r="I69" s="120"/>
      <c r="K69" s="121" t="s">
        <v>91</v>
      </c>
      <c r="L69" s="121"/>
      <c r="M69" s="90"/>
      <c r="N69" s="148" t="s">
        <v>122</v>
      </c>
      <c r="O69" s="148"/>
      <c r="P69" s="82">
        <f>IF(J62=L65,0,J62-L65)</f>
        <v>0</v>
      </c>
      <c r="Q69"/>
    </row>
    <row r="70" spans="1:17" ht="26.25" customHeight="1">
      <c r="A70" s="114" t="s">
        <v>0</v>
      </c>
      <c r="B70" s="114"/>
      <c r="D70" s="115" t="s">
        <v>179</v>
      </c>
      <c r="E70" s="116"/>
      <c r="G70" s="117" t="s">
        <v>180</v>
      </c>
      <c r="H70" s="117"/>
      <c r="I70" s="117"/>
      <c r="K70" s="127"/>
      <c r="L70" s="127"/>
      <c r="M70" s="97"/>
      <c r="Q70"/>
    </row>
    <row r="71" spans="2:17" ht="15">
      <c r="B71" s="29"/>
      <c r="D71" s="113" t="s">
        <v>92</v>
      </c>
      <c r="E71" s="113"/>
      <c r="G71" s="113" t="s">
        <v>90</v>
      </c>
      <c r="H71" s="113"/>
      <c r="I71" s="113"/>
      <c r="K71" s="113" t="s">
        <v>91</v>
      </c>
      <c r="L71" s="113"/>
      <c r="M71" s="90"/>
      <c r="Q71"/>
    </row>
    <row r="72" spans="1:17" ht="15">
      <c r="A72" s="99"/>
      <c r="B72" s="98"/>
      <c r="C72" s="99"/>
      <c r="D72" s="99"/>
      <c r="E72" s="90"/>
      <c r="F72" s="90"/>
      <c r="G72" s="125" t="s">
        <v>181</v>
      </c>
      <c r="H72" s="125"/>
      <c r="I72" s="125"/>
      <c r="K72" s="126" t="s">
        <v>182</v>
      </c>
      <c r="L72" s="126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19" t="s">
        <v>137</v>
      </c>
      <c r="H73" s="119"/>
      <c r="I73" s="119"/>
      <c r="K73" s="119" t="s">
        <v>93</v>
      </c>
      <c r="L73" s="119"/>
      <c r="M73" s="90"/>
      <c r="Q73"/>
    </row>
  </sheetData>
  <sheetProtection/>
  <mergeCells count="45"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7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56" t="s">
        <v>57</v>
      </c>
      <c r="B1" s="56" t="s">
        <v>58</v>
      </c>
      <c r="C1" s="156" t="s">
        <v>59</v>
      </c>
      <c r="D1" s="156"/>
      <c r="E1" s="156" t="s">
        <v>60</v>
      </c>
      <c r="F1" s="156"/>
      <c r="G1" s="156" t="s">
        <v>61</v>
      </c>
      <c r="H1" s="156"/>
      <c r="I1" s="156" t="s">
        <v>62</v>
      </c>
      <c r="J1" s="156"/>
      <c r="K1" s="156" t="s">
        <v>63</v>
      </c>
      <c r="L1" s="156"/>
      <c r="M1" s="156" t="s">
        <v>64</v>
      </c>
      <c r="N1" s="156"/>
      <c r="O1" s="156" t="s">
        <v>65</v>
      </c>
      <c r="P1" s="156"/>
      <c r="Q1" s="156" t="s">
        <v>66</v>
      </c>
      <c r="R1" s="156"/>
    </row>
    <row r="2" spans="1:18" ht="12.75">
      <c r="A2" s="156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57" t="s">
        <v>73</v>
      </c>
      <c r="F1" s="157"/>
      <c r="G1" s="157" t="s">
        <v>74</v>
      </c>
      <c r="H1" s="157"/>
      <c r="I1" s="157" t="s">
        <v>75</v>
      </c>
      <c r="J1" s="157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2021-01-25T08:00:01Z</cp:lastPrinted>
  <dcterms:created xsi:type="dcterms:W3CDTF">2008-04-04T08:51:12Z</dcterms:created>
  <dcterms:modified xsi:type="dcterms:W3CDTF">2021-01-25T13:58:36Z</dcterms:modified>
  <cp:category/>
  <cp:version/>
  <cp:contentType/>
  <cp:contentStatus/>
</cp:coreProperties>
</file>