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<sst xmlns="http://schemas.openxmlformats.org/spreadsheetml/2006/main" count="219" uniqueCount="97">
  <si>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</si>
  <si>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</si>
  <si>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</si>
  <si>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</si>
  <si>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</si>
  <si>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</si>
  <si>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</si>
  <si>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</si>
  <si>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</si>
  <si>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</si>
  <si>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</si>
  <si>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</si>
  <si>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</si>
  <si>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</si>
  <si>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</si>
  <si>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</si>
  <si>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</si>
  <si>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</si>
  <si>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</si>
  <si>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</si>
  <si>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</si>
  <si>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</si>
  <si>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</si>
  <si>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</si>
  <si>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</si>
  <si>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</si>
  <si>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</si>
  <si>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</si>
  <si>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</si>
  <si>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</si>
  <si>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</si>
  <si>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</si>
  <si>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</si>
  <si>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</si>
  <si>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</si>
  <si>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</si>
  <si>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</si>
  <si>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</si>
  <si>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</si>
  <si>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</si>
  <si>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</si>
  <si>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</si>
  <si>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</si>
  <si>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</si>
  <si>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</si>
  <si>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</si>
  <si>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</si>
  <si>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</si>
  <si>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</si>
  <si>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</si>
  <si>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</si>
  <si>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</si>
  <si>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</si>
  <si>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</si>
  <si>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</si>
  <si>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</si>
  <si>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</si>
  <si>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</si>
  <si>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</si>
  <si>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</si>
  <si>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</si>
  <si>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</si>
  <si>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</si>
  <si>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</si>
  <si>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</si>
  <si>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</si>
  <si>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</si>
  <si>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</si>
  <si>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</si>
  <si>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</si>
  <si>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</si>
  <si>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</si>
  <si>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</si>
  <si>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</si>
  <si>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</si>
  <si>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</si>
  <si>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</si>
  <si>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</si>
  <si>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</si>
  <si>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</si>
  <si>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</si>
  <si>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</si>
  <si>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</si>
  <si>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</si>
  <si>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</si>
  <si>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</si>
  <si>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</si>
  <si>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</si>
  <si>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</si>
  <si>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</si>
  <si>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Усманское</t>
  </si>
  <si>
    <t>03008</t>
  </si>
  <si>
    <t>2 квартал</t>
  </si>
  <si>
    <t>15.07.2022г.</t>
  </si>
  <si>
    <t>8-47472-2-63-32</t>
  </si>
  <si>
    <t>Милютина Екатерина Анатольевна</t>
  </si>
  <si>
    <t>и.о.директора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</si>
</sst>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  <xf numFmtId="176" fontId="6" fillId="34" borderId="12" xfId="54" applyNumberFormat="1" applyFont="1" applyFill="1" applyBorder="1" applyAlignment="1" applyProtection="1">
      <alignment/>
      <protection/>
    </xf>
    <xf numFmtId="176" fontId="6" fillId="33" borderId="12" xfId="54" applyNumberFormat="1" applyFont="1" applyFill="1" applyBorder="1" applyAlignment="1" applyProtection="1">
      <alignment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15">
      <selection activeCell="E17" sqref="E17:H34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89</v>
      </c>
      <c r="D1" s="27" t="s">
        <v>91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84" t="s">
        <v>59</v>
      </c>
      <c r="B2" s="84"/>
      <c r="C2" s="84"/>
      <c r="D2" s="84"/>
      <c r="E2" s="84"/>
      <c r="F2" s="84"/>
      <c r="G2" s="81" t="s">
        <v>60</v>
      </c>
      <c r="H2" s="8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84" t="s">
        <v>57</v>
      </c>
      <c r="B3" s="84"/>
      <c r="C3" s="84"/>
      <c r="D3" s="84"/>
      <c r="E3" s="84"/>
      <c r="F3" s="84"/>
      <c r="G3" s="82" t="s">
        <v>37</v>
      </c>
      <c r="H3" s="8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89" t="s">
        <v>38</v>
      </c>
      <c r="B4" s="89"/>
      <c r="C4" s="89"/>
      <c r="D4" s="89"/>
      <c r="E4" s="89"/>
      <c r="F4" s="89"/>
      <c r="G4" s="83" t="s">
        <v>77</v>
      </c>
      <c r="H4" s="8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93" t="s">
        <v>65</v>
      </c>
      <c r="B6" s="93"/>
      <c r="C6" s="93"/>
      <c r="D6" s="93"/>
      <c r="E6" s="93"/>
      <c r="F6" s="93"/>
      <c r="G6" s="93"/>
      <c r="H6" s="93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90" t="s">
        <v>92</v>
      </c>
      <c r="C7" s="90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94" t="s">
        <v>72</v>
      </c>
      <c r="C8" s="94"/>
      <c r="D8" s="94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86" t="s">
        <v>88</v>
      </c>
      <c r="B9" s="86"/>
      <c r="C9" s="86"/>
      <c r="D9" s="86"/>
      <c r="E9" s="86"/>
      <c r="F9" s="86"/>
      <c r="G9" s="86"/>
      <c r="H9" s="86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87" t="s">
        <v>64</v>
      </c>
      <c r="B10" s="87"/>
      <c r="C10" s="87"/>
      <c r="D10" s="87"/>
      <c r="E10" s="87"/>
      <c r="F10" s="87"/>
      <c r="G10" s="87"/>
      <c r="H10" s="8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88" t="s">
        <v>90</v>
      </c>
      <c r="B11" s="88"/>
      <c r="C11" s="88"/>
      <c r="D11" s="88"/>
      <c r="E11" s="88"/>
      <c r="F11" s="88"/>
      <c r="G11" s="88"/>
      <c r="H11" s="88"/>
      <c r="I11" s="63"/>
      <c r="J11" s="6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87" t="s">
        <v>87</v>
      </c>
      <c r="B12" s="87"/>
      <c r="C12" s="87"/>
      <c r="D12" s="87"/>
      <c r="E12" s="87"/>
      <c r="F12" s="87"/>
      <c r="G12" s="87"/>
      <c r="H12" s="87"/>
      <c r="I12" s="63"/>
      <c r="J12" s="6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91"/>
      <c r="E13" s="91"/>
      <c r="F13" s="91"/>
      <c r="G13" s="91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77" t="s">
        <v>0</v>
      </c>
      <c r="B14" s="77" t="s">
        <v>1</v>
      </c>
      <c r="C14" s="77" t="s">
        <v>86</v>
      </c>
      <c r="D14" s="77" t="s">
        <v>58</v>
      </c>
      <c r="E14" s="92" t="s">
        <v>71</v>
      </c>
      <c r="F14" s="92"/>
      <c r="G14" s="92" t="s">
        <v>63</v>
      </c>
      <c r="H14" s="92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78"/>
      <c r="B15" s="78"/>
      <c r="C15" s="78"/>
      <c r="D15" s="78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74" t="str">
        <f>IF(COUNTIF(K17:L34,"&lt;&gt;0")=0,"Протокол контроля","Ошибок в протоколе: "&amp;COUNTIF(K17:L34,"&lt;&gt;0"))</f>
        <v>Протокол контроля</v>
      </c>
      <c r="K15" s="75"/>
      <c r="L15" s="7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97">
        <f>SUM(E18:E19)</f>
        <v>0</v>
      </c>
      <c r="F17" s="97">
        <f>SUM(F18:F19)</f>
        <v>0</v>
      </c>
      <c r="G17" s="97">
        <f>SUM(G18:G19)</f>
        <v>0</v>
      </c>
      <c r="H17" s="97">
        <f>SUM(H18:H19)</f>
        <v>0</v>
      </c>
      <c r="I17" s="35"/>
      <c r="J17" s="47">
        <v>10</v>
      </c>
      <c r="K17" s="68">
        <f>IF(E17&gt;=F17,0,E17-F17)</f>
        <v>0</v>
      </c>
      <c r="L17" s="68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8" t="s">
        <v>83</v>
      </c>
      <c r="B18" s="49" t="s">
        <v>40</v>
      </c>
      <c r="C18" s="50" t="s">
        <v>23</v>
      </c>
      <c r="D18" s="50" t="s">
        <v>23</v>
      </c>
      <c r="E18" s="98"/>
      <c r="F18" s="98"/>
      <c r="G18" s="98"/>
      <c r="H18" s="98"/>
      <c r="I18" s="35"/>
      <c r="J18" s="47">
        <v>11</v>
      </c>
      <c r="K18" s="68">
        <f>IF(E18&gt;=F18,0,E18-F18)</f>
        <v>0</v>
      </c>
      <c r="L18" s="68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8" t="s">
        <v>84</v>
      </c>
      <c r="B19" s="49" t="s">
        <v>41</v>
      </c>
      <c r="C19" s="50" t="s">
        <v>23</v>
      </c>
      <c r="D19" s="50" t="s">
        <v>23</v>
      </c>
      <c r="E19" s="98"/>
      <c r="F19" s="98"/>
      <c r="G19" s="98"/>
      <c r="H19" s="98"/>
      <c r="I19" s="35"/>
      <c r="J19" s="47">
        <v>12</v>
      </c>
      <c r="K19" s="68">
        <f>IF(E19&gt;=F19,0,E19-F19)</f>
        <v>0</v>
      </c>
      <c r="L19" s="68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/>
      <c r="D20" s="46">
        <v>2.6</v>
      </c>
      <c r="E20" s="97">
        <f>SUM(E21:E22)</f>
        <v>0.06</v>
      </c>
      <c r="F20" s="97">
        <f>SUM(F21:F22)</f>
        <v>0</v>
      </c>
      <c r="G20" s="97">
        <f>SUM(G21:G22)</f>
        <v>0</v>
      </c>
      <c r="H20" s="97">
        <f>SUM(H21:H22)</f>
        <v>0</v>
      </c>
      <c r="I20" s="35"/>
      <c r="J20" s="47">
        <v>20</v>
      </c>
      <c r="K20" s="68">
        <f aca="true" t="shared" si="1" ref="K20:K34">IF(E20&gt;=F20,0,E20-F20)</f>
        <v>0</v>
      </c>
      <c r="L20" s="68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8" t="s">
        <v>83</v>
      </c>
      <c r="B21" s="49" t="s">
        <v>43</v>
      </c>
      <c r="C21" s="50" t="s">
        <v>23</v>
      </c>
      <c r="D21" s="50" t="s">
        <v>23</v>
      </c>
      <c r="E21" s="98"/>
      <c r="F21" s="98"/>
      <c r="G21" s="98"/>
      <c r="H21" s="98"/>
      <c r="I21" s="35"/>
      <c r="J21" s="47">
        <v>21</v>
      </c>
      <c r="K21" s="68">
        <f t="shared" si="1"/>
        <v>0</v>
      </c>
      <c r="L21" s="68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8" t="s">
        <v>84</v>
      </c>
      <c r="B22" s="49" t="s">
        <v>44</v>
      </c>
      <c r="C22" s="50" t="s">
        <v>23</v>
      </c>
      <c r="D22" s="50" t="s">
        <v>23</v>
      </c>
      <c r="E22" s="98">
        <v>0.06</v>
      </c>
      <c r="F22" s="98"/>
      <c r="G22" s="98"/>
      <c r="H22" s="98"/>
      <c r="I22" s="35"/>
      <c r="J22" s="47">
        <v>22</v>
      </c>
      <c r="K22" s="68">
        <f t="shared" si="1"/>
        <v>0</v>
      </c>
      <c r="L22" s="68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1</v>
      </c>
      <c r="D23" s="46">
        <v>488.1</v>
      </c>
      <c r="E23" s="97">
        <f>SUM(E24:E25)</f>
        <v>19.178</v>
      </c>
      <c r="F23" s="97">
        <f>SUM(F24:F25)</f>
        <v>9.024000000000001</v>
      </c>
      <c r="G23" s="97">
        <f>SUM(G24:G25)</f>
        <v>10.303</v>
      </c>
      <c r="H23" s="97">
        <f>SUM(H24:H25)</f>
        <v>4.96</v>
      </c>
      <c r="I23" s="35"/>
      <c r="J23" s="47">
        <v>30</v>
      </c>
      <c r="K23" s="68">
        <f t="shared" si="1"/>
        <v>0</v>
      </c>
      <c r="L23" s="68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8" t="s">
        <v>83</v>
      </c>
      <c r="B24" s="49" t="s">
        <v>46</v>
      </c>
      <c r="C24" s="50" t="s">
        <v>23</v>
      </c>
      <c r="D24" s="50" t="s">
        <v>23</v>
      </c>
      <c r="E24" s="98">
        <v>2.27</v>
      </c>
      <c r="F24" s="98">
        <v>1.058</v>
      </c>
      <c r="G24" s="98">
        <v>1.454</v>
      </c>
      <c r="H24" s="98">
        <v>0.63</v>
      </c>
      <c r="I24" s="35"/>
      <c r="J24" s="47">
        <v>31</v>
      </c>
      <c r="K24" s="68">
        <f t="shared" si="1"/>
        <v>0</v>
      </c>
      <c r="L24" s="68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8" t="s">
        <v>84</v>
      </c>
      <c r="B25" s="49" t="s">
        <v>47</v>
      </c>
      <c r="C25" s="50" t="s">
        <v>23</v>
      </c>
      <c r="D25" s="50" t="s">
        <v>23</v>
      </c>
      <c r="E25" s="98">
        <v>16.908</v>
      </c>
      <c r="F25" s="98">
        <v>7.966</v>
      </c>
      <c r="G25" s="98">
        <v>8.849</v>
      </c>
      <c r="H25" s="98">
        <v>4.33</v>
      </c>
      <c r="I25" s="35"/>
      <c r="J25" s="47">
        <v>32</v>
      </c>
      <c r="K25" s="68">
        <f t="shared" si="1"/>
        <v>0</v>
      </c>
      <c r="L25" s="68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46"/>
      <c r="E26" s="97">
        <f>SUM(E27:E28)</f>
        <v>0</v>
      </c>
      <c r="F26" s="97">
        <f>SUM(F27:F28)</f>
        <v>0</v>
      </c>
      <c r="G26" s="97">
        <f>SUM(G27:G28)</f>
        <v>0</v>
      </c>
      <c r="H26" s="97">
        <f>SUM(H27:H28)</f>
        <v>0</v>
      </c>
      <c r="I26" s="35"/>
      <c r="J26" s="47">
        <v>40</v>
      </c>
      <c r="K26" s="68">
        <f t="shared" si="1"/>
        <v>0</v>
      </c>
      <c r="L26" s="68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8" t="s">
        <v>83</v>
      </c>
      <c r="B27" s="49" t="s">
        <v>49</v>
      </c>
      <c r="C27" s="50" t="s">
        <v>23</v>
      </c>
      <c r="D27" s="50" t="s">
        <v>23</v>
      </c>
      <c r="E27" s="98"/>
      <c r="F27" s="98"/>
      <c r="G27" s="98"/>
      <c r="H27" s="98"/>
      <c r="I27" s="35"/>
      <c r="J27" s="47">
        <v>41</v>
      </c>
      <c r="K27" s="68">
        <f t="shared" si="1"/>
        <v>0</v>
      </c>
      <c r="L27" s="68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8" t="s">
        <v>84</v>
      </c>
      <c r="B28" s="49" t="s">
        <v>50</v>
      </c>
      <c r="C28" s="50" t="s">
        <v>23</v>
      </c>
      <c r="D28" s="50" t="s">
        <v>23</v>
      </c>
      <c r="E28" s="98"/>
      <c r="F28" s="98"/>
      <c r="G28" s="98"/>
      <c r="H28" s="98"/>
      <c r="I28" s="35"/>
      <c r="J28" s="47">
        <v>42</v>
      </c>
      <c r="K28" s="68">
        <f t="shared" si="1"/>
        <v>0</v>
      </c>
      <c r="L28" s="68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>
        <v>8</v>
      </c>
      <c r="D29" s="46">
        <v>112.6</v>
      </c>
      <c r="E29" s="97">
        <f>SUM(E30:E31)</f>
        <v>6.142</v>
      </c>
      <c r="F29" s="97">
        <f>SUM(F30:F31)</f>
        <v>4.501</v>
      </c>
      <c r="G29" s="97">
        <f>SUM(G30:G31)</f>
        <v>2.695</v>
      </c>
      <c r="H29" s="97">
        <f>SUM(H30:H31)</f>
        <v>2.079</v>
      </c>
      <c r="I29" s="35"/>
      <c r="J29" s="47">
        <v>50</v>
      </c>
      <c r="K29" s="68">
        <f t="shared" si="1"/>
        <v>0</v>
      </c>
      <c r="L29" s="68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8" t="s">
        <v>83</v>
      </c>
      <c r="B30" s="49" t="s">
        <v>52</v>
      </c>
      <c r="C30" s="50" t="s">
        <v>23</v>
      </c>
      <c r="D30" s="50" t="s">
        <v>23</v>
      </c>
      <c r="E30" s="98"/>
      <c r="F30" s="98"/>
      <c r="G30" s="98"/>
      <c r="H30" s="98"/>
      <c r="I30" s="35"/>
      <c r="J30" s="47">
        <v>51</v>
      </c>
      <c r="K30" s="68">
        <f t="shared" si="1"/>
        <v>0</v>
      </c>
      <c r="L30" s="68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8" t="s">
        <v>84</v>
      </c>
      <c r="B31" s="49" t="s">
        <v>53</v>
      </c>
      <c r="C31" s="50" t="s">
        <v>23</v>
      </c>
      <c r="D31" s="50" t="s">
        <v>23</v>
      </c>
      <c r="E31" s="98">
        <v>6.142</v>
      </c>
      <c r="F31" s="98">
        <v>4.501</v>
      </c>
      <c r="G31" s="98">
        <v>2.695</v>
      </c>
      <c r="H31" s="98">
        <v>2.079</v>
      </c>
      <c r="I31" s="35"/>
      <c r="J31" s="47">
        <v>52</v>
      </c>
      <c r="K31" s="68">
        <f t="shared" si="1"/>
        <v>0</v>
      </c>
      <c r="L31" s="68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1">
        <f aca="true" t="shared" si="2" ref="C32:H32">C17+C20+C23+C26+C29</f>
        <v>9</v>
      </c>
      <c r="D32" s="51">
        <f t="shared" si="2"/>
        <v>603.3000000000001</v>
      </c>
      <c r="E32" s="97">
        <f t="shared" si="2"/>
        <v>25.38</v>
      </c>
      <c r="F32" s="97">
        <f t="shared" si="2"/>
        <v>13.525000000000002</v>
      </c>
      <c r="G32" s="97">
        <f t="shared" si="2"/>
        <v>12.998000000000001</v>
      </c>
      <c r="H32" s="97">
        <f t="shared" si="2"/>
        <v>7.039</v>
      </c>
      <c r="I32" s="35"/>
      <c r="J32" s="47">
        <v>60</v>
      </c>
      <c r="K32" s="68">
        <f t="shared" si="1"/>
        <v>0</v>
      </c>
      <c r="L32" s="68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8" t="s">
        <v>83</v>
      </c>
      <c r="B33" s="49" t="s">
        <v>67</v>
      </c>
      <c r="C33" s="50" t="s">
        <v>23</v>
      </c>
      <c r="D33" s="50" t="s">
        <v>23</v>
      </c>
      <c r="E33" s="97">
        <f aca="true" t="shared" si="3" ref="E33:H34">E18+E21+E24+E27+E30</f>
        <v>2.27</v>
      </c>
      <c r="F33" s="97">
        <f t="shared" si="3"/>
        <v>1.058</v>
      </c>
      <c r="G33" s="97">
        <f t="shared" si="3"/>
        <v>1.454</v>
      </c>
      <c r="H33" s="97">
        <f t="shared" si="3"/>
        <v>0.63</v>
      </c>
      <c r="I33" s="35"/>
      <c r="J33" s="47">
        <v>61</v>
      </c>
      <c r="K33" s="68">
        <f t="shared" si="1"/>
        <v>0</v>
      </c>
      <c r="L33" s="68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8" t="s">
        <v>84</v>
      </c>
      <c r="B34" s="49" t="s">
        <v>68</v>
      </c>
      <c r="C34" s="50" t="s">
        <v>23</v>
      </c>
      <c r="D34" s="50" t="s">
        <v>23</v>
      </c>
      <c r="E34" s="97">
        <f t="shared" si="3"/>
        <v>23.11</v>
      </c>
      <c r="F34" s="97">
        <f t="shared" si="3"/>
        <v>12.467</v>
      </c>
      <c r="G34" s="97">
        <f t="shared" si="3"/>
        <v>11.544</v>
      </c>
      <c r="H34" s="97">
        <f t="shared" si="3"/>
        <v>6.409000000000001</v>
      </c>
      <c r="I34" s="35"/>
      <c r="J34" s="47">
        <v>62</v>
      </c>
      <c r="K34" s="68">
        <f t="shared" si="1"/>
        <v>0</v>
      </c>
      <c r="L34" s="68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58"/>
      <c r="B35" s="58"/>
      <c r="C35" s="58"/>
      <c r="D35" s="58"/>
      <c r="E35" s="58"/>
      <c r="F35" s="58"/>
      <c r="G35" s="58"/>
      <c r="H35" s="58"/>
      <c r="I35" s="35"/>
      <c r="J35" s="69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80" t="s">
        <v>56</v>
      </c>
      <c r="B36" s="80"/>
      <c r="C36" s="80"/>
      <c r="D36" s="80"/>
      <c r="E36" s="80"/>
      <c r="F36" s="80"/>
      <c r="G36" s="80"/>
      <c r="H36" s="80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2"/>
      <c r="B37" s="52"/>
      <c r="C37" s="52"/>
      <c r="D37" s="52"/>
      <c r="E37" s="52"/>
      <c r="F37" s="52"/>
      <c r="G37" s="52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3" t="s">
        <v>17</v>
      </c>
      <c r="B38" s="29"/>
      <c r="C38" s="72" t="s">
        <v>95</v>
      </c>
      <c r="D38" s="72"/>
      <c r="E38" s="72"/>
      <c r="F38" s="72"/>
      <c r="G38" s="29"/>
      <c r="H38" s="64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3"/>
      <c r="B39" s="29"/>
      <c r="C39" s="85" t="s">
        <v>76</v>
      </c>
      <c r="D39" s="85"/>
      <c r="E39" s="85"/>
      <c r="F39" s="85"/>
      <c r="G39" s="29"/>
      <c r="H39" s="54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5" t="s">
        <v>22</v>
      </c>
      <c r="B40" s="73" t="s">
        <v>96</v>
      </c>
      <c r="C40" s="73"/>
      <c r="D40" s="73" t="s">
        <v>95</v>
      </c>
      <c r="E40" s="73"/>
      <c r="F40" s="73"/>
      <c r="G40" s="29"/>
      <c r="H40" s="65"/>
      <c r="I40" s="66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79" t="s">
        <v>19</v>
      </c>
      <c r="C41" s="79"/>
      <c r="D41" s="79" t="s">
        <v>76</v>
      </c>
      <c r="E41" s="79"/>
      <c r="F41" s="79"/>
      <c r="G41" s="29"/>
      <c r="H41" s="56" t="s">
        <v>18</v>
      </c>
      <c r="I41" s="57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0" t="s">
        <v>94</v>
      </c>
      <c r="C42" s="70"/>
      <c r="D42" s="70"/>
      <c r="E42" s="57"/>
      <c r="F42" s="58"/>
      <c r="G42" s="72" t="s">
        <v>93</v>
      </c>
      <c r="H42" s="72"/>
      <c r="I42" s="57"/>
      <c r="J42" s="57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7"/>
      <c r="B43" s="71" t="s">
        <v>79</v>
      </c>
      <c r="C43" s="71"/>
      <c r="D43" s="71"/>
      <c r="E43" s="59"/>
      <c r="F43" s="60"/>
      <c r="G43" s="71" t="s">
        <v>20</v>
      </c>
      <c r="H43" s="71"/>
      <c r="I43" s="60"/>
      <c r="J43" s="60"/>
      <c r="K43" s="61"/>
      <c r="L43" s="61"/>
      <c r="M43" s="61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2"/>
      <c r="J44" s="62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5" t="s">
        <v>24</v>
      </c>
      <c r="B1" s="20" t="s">
        <v>25</v>
      </c>
      <c r="C1" s="95" t="s">
        <v>26</v>
      </c>
      <c r="D1" s="95"/>
      <c r="E1" s="95" t="s">
        <v>27</v>
      </c>
      <c r="F1" s="95"/>
      <c r="G1" s="95" t="s">
        <v>28</v>
      </c>
      <c r="H1" s="95"/>
      <c r="I1" s="95" t="s">
        <v>29</v>
      </c>
      <c r="J1" s="95"/>
      <c r="K1" s="95" t="s">
        <v>30</v>
      </c>
      <c r="L1" s="95"/>
      <c r="M1" s="95" t="s">
        <v>31</v>
      </c>
      <c r="N1" s="95"/>
      <c r="O1" s="95" t="s">
        <v>32</v>
      </c>
      <c r="P1" s="95"/>
      <c r="Q1" s="95" t="s">
        <v>33</v>
      </c>
      <c r="R1" s="95"/>
    </row>
    <row r="2" spans="1:18" ht="12.75">
      <c r="A2" s="95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96" t="s">
        <v>5</v>
      </c>
      <c r="F1" s="96"/>
      <c r="G1" s="96" t="s">
        <v>6</v>
      </c>
      <c r="H1" s="96"/>
      <c r="I1" s="96" t="s">
        <v>7</v>
      </c>
      <c r="J1" s="96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2022-07-21T14:41:23Z</cp:lastPrinted>
  <dcterms:created xsi:type="dcterms:W3CDTF">2008-04-04T08:51:12Z</dcterms:created>
  <dcterms:modified xsi:type="dcterms:W3CDTF">2022-07-21T14:42:12Z</dcterms:modified>
  <cp:category/>
  <cp:version/>
  <cp:contentType/>
  <cp:contentStatus/>
</cp:coreProperties>
</file>