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5200" windowHeight="11985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/>
</workbook>
</file>

<file path=xl/sharedStrings.xml><?xml version="1.0" encoding="utf-8"?>
<sst xmlns="http://schemas.openxmlformats.org/spreadsheetml/2006/main" count="219" uniqueCount="98">
  <si>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</si>
  <si>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</si>
  <si>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</si>
  <si>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</si>
  <si>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</si>
  <si>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</si>
  <si>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</si>
  <si>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</si>
  <si>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</si>
  <si>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</si>
  <si>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</si>
  <si>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</si>
  <si>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</si>
  <si>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</si>
  <si>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</si>
  <si>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</si>
  <si>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</si>
  <si>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</si>
  <si>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</si>
  <si>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</si>
  <si>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</si>
  <si>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</si>
  <si>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</si>
  <si>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</si>
  <si>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</si>
  <si>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</si>
  <si>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</si>
  <si>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</si>
  <si>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</si>
  <si>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</si>
  <si>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</si>
  <si>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</si>
  <si>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</si>
  <si>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</si>
  <si>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</si>
  <si>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</si>
  <si>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</si>
  <si>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</si>
  <si>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</si>
  <si>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</si>
  <si>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</si>
  <si>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</si>
  <si>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</si>
  <si>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</si>
  <si>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</si>
  <si>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</si>
  <si>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</si>
  <si>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</si>
  <si>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</si>
  <si>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</si>
  <si>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</si>
  <si>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</si>
  <si>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</si>
  <si>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</si>
  <si>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</si>
  <si>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</si>
  <si>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</si>
  <si>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</si>
  <si>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</si>
  <si>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</si>
  <si>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</si>
  <si>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</si>
  <si>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</si>
  <si>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</si>
  <si>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</si>
  <si>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</si>
  <si>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</si>
  <si>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</si>
  <si>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</si>
  <si>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</si>
  <si>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</si>
  <si>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</si>
  <si>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</si>
  <si>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</si>
  <si>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</si>
  <si>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</si>
  <si>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</si>
  <si>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</si>
  <si>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</si>
  <si>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</si>
  <si>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</si>
  <si>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</si>
  <si>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</si>
  <si>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</si>
  <si>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</si>
  <si>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</si>
  <si>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</si>
  <si>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</si>
  <si>
    <t>Липецкая обл. Управление ЛХ</t>
  </si>
  <si>
    <t>030</t>
  </si>
  <si>
    <t>2 квартал</t>
  </si>
  <si>
    <t>Х</t>
  </si>
  <si>
    <t>Количество сведенных книг: 9.</t>
  </si>
  <si>
    <t>Божко Ю.Н.</t>
  </si>
  <si>
    <t xml:space="preserve">главный консультант отдела лесного хозяйства </t>
  </si>
  <si>
    <t>Рыжков С.Н.</t>
  </si>
  <si>
    <t>(4742) 25-10-26</t>
  </si>
  <si>
    <t>22.07.2022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</si>
</sst>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  <numFmt numFmtId="177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2" fillId="0" borderId="0" xfId="54" applyNumberFormat="1" applyFont="1">
      <alignment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4" fillId="0" borderId="0" xfId="54" applyFont="1">
      <alignment/>
      <protection/>
    </xf>
    <xf numFmtId="49" fontId="22" fillId="33" borderId="0" xfId="54" applyNumberFormat="1" applyFont="1" applyFill="1">
      <alignment/>
      <protection/>
    </xf>
    <xf numFmtId="0" fontId="3" fillId="33" borderId="0" xfId="54" applyFont="1" applyFill="1" applyBorder="1" applyAlignment="1">
      <alignment horizontal="center"/>
      <protection/>
    </xf>
    <xf numFmtId="49" fontId="20" fillId="33" borderId="10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33" borderId="0" xfId="54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7" fillId="33" borderId="0" xfId="54" applyNumberFormat="1" applyFont="1" applyFill="1" applyBorder="1" applyAlignment="1" applyProtection="1">
      <alignment horizontal="right" wrapText="1"/>
      <protection/>
    </xf>
    <xf numFmtId="0" fontId="7" fillId="33" borderId="11" xfId="54" applyNumberFormat="1" applyFont="1" applyFill="1" applyBorder="1" applyAlignment="1" applyProtection="1">
      <alignment horizontal="center" wrapText="1"/>
      <protection locked="0"/>
    </xf>
    <xf numFmtId="0" fontId="7" fillId="33" borderId="0" xfId="54" applyFont="1" applyFill="1" applyBorder="1" applyAlignment="1">
      <alignment horizontal="left" wrapText="1"/>
      <protection/>
    </xf>
    <xf numFmtId="0" fontId="10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wrapText="1"/>
      <protection/>
    </xf>
    <xf numFmtId="49" fontId="5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/>
      <protection locked="0"/>
    </xf>
    <xf numFmtId="0" fontId="2" fillId="33" borderId="12" xfId="54" applyFont="1" applyFill="1" applyBorder="1" applyAlignment="1">
      <alignment horizontal="center" wrapText="1"/>
      <protection/>
    </xf>
    <xf numFmtId="0" fontId="6" fillId="33" borderId="12" xfId="54" applyFont="1" applyFill="1" applyBorder="1" applyAlignment="1">
      <alignment horizontal="left" wrapText="1"/>
      <protection/>
    </xf>
    <xf numFmtId="49" fontId="2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 horizontal="center" vertical="center"/>
      <protection/>
    </xf>
    <xf numFmtId="175" fontId="6" fillId="33" borderId="12" xfId="54" applyNumberFormat="1" applyFont="1" applyFill="1" applyBorder="1" applyAlignment="1" applyProtection="1">
      <alignment/>
      <protection locked="0"/>
    </xf>
    <xf numFmtId="3" fontId="6" fillId="34" borderId="12" xfId="54" applyNumberFormat="1" applyFont="1" applyFill="1" applyBorder="1" applyAlignment="1" applyProtection="1">
      <alignment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2" fillId="33" borderId="0" xfId="54" applyFont="1" applyFill="1" applyAlignment="1">
      <alignment horizontal="left"/>
      <protection/>
    </xf>
    <xf numFmtId="49" fontId="4" fillId="33" borderId="14" xfId="54" applyNumberFormat="1" applyFont="1" applyFill="1" applyBorder="1" applyAlignment="1" applyProtection="1">
      <alignment horizontal="center" vertical="top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2" fillId="33" borderId="0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60" fillId="33" borderId="0" xfId="0" applyFont="1" applyFill="1" applyAlignment="1">
      <alignment/>
    </xf>
    <xf numFmtId="0" fontId="20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11" fillId="33" borderId="0" xfId="53" applyNumberFormat="1" applyFont="1" applyFill="1" applyBorder="1" applyAlignment="1" applyProtection="1">
      <alignment wrapText="1"/>
      <protection/>
    </xf>
    <xf numFmtId="0" fontId="2" fillId="33" borderId="11" xfId="54" applyFont="1" applyFill="1" applyBorder="1" applyAlignment="1" applyProtection="1">
      <alignment horizont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49" fontId="2" fillId="33" borderId="0" xfId="54" applyNumberFormat="1" applyFont="1" applyFill="1" applyBorder="1" applyAlignment="1" applyProtection="1">
      <alignment horizontal="center"/>
      <protection/>
    </xf>
    <xf numFmtId="49" fontId="4" fillId="33" borderId="0" xfId="54" applyNumberFormat="1" applyFont="1" applyFill="1" applyBorder="1" applyAlignment="1" applyProtection="1">
      <alignment/>
      <protection/>
    </xf>
    <xf numFmtId="172" fontId="61" fillId="34" borderId="12" xfId="54" applyNumberFormat="1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49" fontId="2" fillId="33" borderId="11" xfId="54" applyNumberFormat="1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 vertical="top" wrapText="1"/>
      <protection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 wrapText="1"/>
      <protection locked="0"/>
    </xf>
    <xf numFmtId="0" fontId="4" fillId="33" borderId="0" xfId="54" applyFont="1" applyFill="1" applyBorder="1" applyAlignment="1">
      <alignment horizontal="center" vertical="top"/>
      <protection/>
    </xf>
    <xf numFmtId="0" fontId="21" fillId="33" borderId="11" xfId="54" applyNumberFormat="1" applyFont="1" applyFill="1" applyBorder="1" applyAlignment="1" applyProtection="1">
      <alignment horizontal="center" wrapText="1"/>
      <protection/>
    </xf>
    <xf numFmtId="0" fontId="6" fillId="33" borderId="0" xfId="54" applyFont="1" applyFill="1" applyBorder="1" applyAlignment="1" applyProtection="1">
      <alignment horizontal="center" vertical="top" wrapText="1"/>
      <protection/>
    </xf>
    <xf numFmtId="0" fontId="21" fillId="33" borderId="11" xfId="53" applyNumberFormat="1" applyFont="1" applyFill="1" applyBorder="1" applyAlignment="1" applyProtection="1">
      <alignment horizontal="center" wrapText="1"/>
      <protection locked="0"/>
    </xf>
    <xf numFmtId="0" fontId="25" fillId="35" borderId="15" xfId="54" applyFont="1" applyFill="1" applyBorder="1" applyAlignment="1">
      <alignment horizontal="center" vertical="center" wrapText="1"/>
      <protection/>
    </xf>
    <xf numFmtId="0" fontId="25" fillId="35" borderId="16" xfId="54" applyFont="1" applyFill="1" applyBorder="1" applyAlignment="1">
      <alignment horizontal="center" vertical="center" wrapText="1"/>
      <protection/>
    </xf>
    <xf numFmtId="0" fontId="25" fillId="35" borderId="17" xfId="54" applyFont="1" applyFill="1" applyBorder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right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left" vertical="center" wrapText="1"/>
      <protection/>
    </xf>
    <xf numFmtId="0" fontId="5" fillId="33" borderId="12" xfId="54" applyFont="1" applyFill="1" applyBorder="1" applyAlignment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  <xf numFmtId="0" fontId="0" fillId="0" borderId="0" xfId="0" applyAlignment="1">
      <alignment wrapText="1"/>
    </xf>
    <xf numFmtId="177" fontId="6" fillId="34" borderId="12" xfId="54" applyNumberFormat="1" applyFont="1" applyFill="1" applyBorder="1" applyAlignment="1" applyProtection="1">
      <alignment/>
      <protection/>
    </xf>
    <xf numFmtId="177" fontId="6" fillId="33" borderId="12" xfId="54" applyNumberFormat="1" applyFont="1" applyFill="1" applyBorder="1" applyAlignment="1" applyProtection="1">
      <alignment/>
      <protection locked="0"/>
    </xf>
    <xf numFmtId="0" fontId="43" fillId="33" borderId="11" xfId="54" applyFont="1" applyFill="1" applyBorder="1" applyAlignment="1" applyProtection="1">
      <alignment horizontal="center"/>
      <protection locked="0"/>
    </xf>
    <xf numFmtId="0" fontId="43" fillId="33" borderId="11" xfId="54" applyFont="1" applyFill="1" applyBorder="1" applyAlignment="1" applyProtection="1">
      <alignment horizont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B76"/>
  <sheetViews>
    <sheetView showZeros="0" tabSelected="1" zoomScaleSheetLayoutView="100" zoomScalePageLayoutView="0" workbookViewId="0" topLeftCell="A25">
      <selection activeCell="F49" sqref="F49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70</v>
      </c>
      <c r="B1" s="26" t="s">
        <v>53</v>
      </c>
      <c r="C1" s="27" t="s">
        <v>89</v>
      </c>
      <c r="D1" s="27" t="s">
        <v>54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93" t="s">
        <v>59</v>
      </c>
      <c r="B2" s="93"/>
      <c r="C2" s="93"/>
      <c r="D2" s="93"/>
      <c r="E2" s="93"/>
      <c r="F2" s="93"/>
      <c r="G2" s="90" t="s">
        <v>60</v>
      </c>
      <c r="H2" s="9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93" t="s">
        <v>57</v>
      </c>
      <c r="B3" s="93"/>
      <c r="C3" s="93"/>
      <c r="D3" s="93"/>
      <c r="E3" s="93"/>
      <c r="F3" s="93"/>
      <c r="G3" s="91" t="s">
        <v>36</v>
      </c>
      <c r="H3" s="91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94" t="s">
        <v>37</v>
      </c>
      <c r="B4" s="94"/>
      <c r="C4" s="94"/>
      <c r="D4" s="94"/>
      <c r="E4" s="94"/>
      <c r="F4" s="94"/>
      <c r="G4" s="92" t="s">
        <v>77</v>
      </c>
      <c r="H4" s="92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88" t="s">
        <v>65</v>
      </c>
      <c r="B6" s="88"/>
      <c r="C6" s="88"/>
      <c r="D6" s="88"/>
      <c r="E6" s="88"/>
      <c r="F6" s="88"/>
      <c r="G6" s="88"/>
      <c r="H6" s="88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 t="str">
        <f>IF(B7="","",IF(B7="1 квартал","за","за 1 квартал -"))</f>
        <v>за 1 квартал -</v>
      </c>
      <c r="B7" s="95" t="s">
        <v>90</v>
      </c>
      <c r="C7" s="95"/>
      <c r="D7" s="37">
        <v>2022</v>
      </c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89" t="s">
        <v>72</v>
      </c>
      <c r="C8" s="89"/>
      <c r="D8" s="89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78" t="s">
        <v>88</v>
      </c>
      <c r="B9" s="78"/>
      <c r="C9" s="78"/>
      <c r="D9" s="78"/>
      <c r="E9" s="78"/>
      <c r="F9" s="78"/>
      <c r="G9" s="78"/>
      <c r="H9" s="7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79" t="s">
        <v>64</v>
      </c>
      <c r="B10" s="79"/>
      <c r="C10" s="79"/>
      <c r="D10" s="79"/>
      <c r="E10" s="79"/>
      <c r="F10" s="79"/>
      <c r="G10" s="79"/>
      <c r="H10" s="7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80"/>
      <c r="B11" s="80"/>
      <c r="C11" s="80"/>
      <c r="D11" s="80"/>
      <c r="E11" s="80"/>
      <c r="F11" s="80"/>
      <c r="G11" s="80"/>
      <c r="H11" s="80"/>
      <c r="I11" s="64"/>
      <c r="J11" s="6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79" t="s">
        <v>87</v>
      </c>
      <c r="B12" s="79"/>
      <c r="C12" s="79"/>
      <c r="D12" s="79"/>
      <c r="E12" s="79"/>
      <c r="F12" s="79"/>
      <c r="G12" s="79"/>
      <c r="H12" s="79"/>
      <c r="I12" s="64"/>
      <c r="J12" s="6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86"/>
      <c r="E13" s="86"/>
      <c r="F13" s="86"/>
      <c r="G13" s="86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84" t="s">
        <v>0</v>
      </c>
      <c r="B14" s="84" t="s">
        <v>1</v>
      </c>
      <c r="C14" s="84" t="s">
        <v>86</v>
      </c>
      <c r="D14" s="84" t="s">
        <v>58</v>
      </c>
      <c r="E14" s="87" t="s">
        <v>71</v>
      </c>
      <c r="F14" s="87"/>
      <c r="G14" s="87" t="s">
        <v>63</v>
      </c>
      <c r="H14" s="87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85"/>
      <c r="B15" s="85"/>
      <c r="C15" s="85"/>
      <c r="D15" s="85"/>
      <c r="E15" s="42" t="s">
        <v>61</v>
      </c>
      <c r="F15" s="42" t="s">
        <v>62</v>
      </c>
      <c r="G15" s="42" t="s">
        <v>61</v>
      </c>
      <c r="H15" s="42" t="s">
        <v>62</v>
      </c>
      <c r="I15" s="35"/>
      <c r="J15" s="81" t="str">
        <f>IF(COUNTIF(K17:L34,"&lt;&gt;0")=0,"Протокол контроля","Ошибок в протоколе: "&amp;COUNTIF(K17:L34,"&lt;&gt;0"))</f>
        <v>Протокол контроля</v>
      </c>
      <c r="K15" s="82"/>
      <c r="L15" s="83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85</v>
      </c>
      <c r="K16" s="43" t="s">
        <v>81</v>
      </c>
      <c r="L16" s="43" t="s">
        <v>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75</v>
      </c>
      <c r="B17" s="45" t="s">
        <v>38</v>
      </c>
      <c r="C17" s="46"/>
      <c r="D17" s="46"/>
      <c r="E17" s="99">
        <f>SUM(E18:E19)</f>
        <v>0</v>
      </c>
      <c r="F17" s="99">
        <f>SUM(F18:F19)</f>
        <v>0</v>
      </c>
      <c r="G17" s="99">
        <f>SUM(G18:G19)</f>
        <v>0</v>
      </c>
      <c r="H17" s="99">
        <f>SUM(H18:H19)</f>
        <v>0</v>
      </c>
      <c r="I17" s="35"/>
      <c r="J17" s="47">
        <v>10</v>
      </c>
      <c r="K17" s="69">
        <f>IF(E17&gt;=F17,0,E17-F17)</f>
        <v>0</v>
      </c>
      <c r="L17" s="69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8" t="s">
        <v>83</v>
      </c>
      <c r="B18" s="49" t="s">
        <v>39</v>
      </c>
      <c r="C18" s="50" t="s">
        <v>91</v>
      </c>
      <c r="D18" s="50" t="s">
        <v>91</v>
      </c>
      <c r="E18" s="100"/>
      <c r="F18" s="100"/>
      <c r="G18" s="100"/>
      <c r="H18" s="100"/>
      <c r="I18" s="35"/>
      <c r="J18" s="47">
        <v>11</v>
      </c>
      <c r="K18" s="69">
        <f>IF(E18&gt;=F18,0,E18-F18)</f>
        <v>0</v>
      </c>
      <c r="L18" s="69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8" t="s">
        <v>84</v>
      </c>
      <c r="B19" s="49" t="s">
        <v>40</v>
      </c>
      <c r="C19" s="50" t="s">
        <v>91</v>
      </c>
      <c r="D19" s="50" t="s">
        <v>91</v>
      </c>
      <c r="E19" s="100"/>
      <c r="F19" s="100"/>
      <c r="G19" s="100"/>
      <c r="H19" s="100"/>
      <c r="I19" s="35"/>
      <c r="J19" s="47">
        <v>12</v>
      </c>
      <c r="K19" s="69">
        <f>IF(E19&gt;=F19,0,E19-F19)</f>
        <v>0</v>
      </c>
      <c r="L19" s="69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73</v>
      </c>
      <c r="B20" s="45" t="s">
        <v>41</v>
      </c>
      <c r="C20" s="46">
        <v>4</v>
      </c>
      <c r="D20" s="51">
        <v>7.9</v>
      </c>
      <c r="E20" s="99">
        <f>SUM(E21:E22)</f>
        <v>0.175</v>
      </c>
      <c r="F20" s="99">
        <f>SUM(F21:F22)</f>
        <v>0.03</v>
      </c>
      <c r="G20" s="99">
        <f>SUM(G21:G22)</f>
        <v>0.035</v>
      </c>
      <c r="H20" s="99">
        <f>SUM(H21:H22)</f>
        <v>0.006</v>
      </c>
      <c r="I20" s="35"/>
      <c r="J20" s="47">
        <v>20</v>
      </c>
      <c r="K20" s="69">
        <f aca="true" t="shared" si="1" ref="K20:K34">IF(E20&gt;=F20,0,E20-F20)</f>
        <v>0</v>
      </c>
      <c r="L20" s="69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8" t="s">
        <v>83</v>
      </c>
      <c r="B21" s="49" t="s">
        <v>42</v>
      </c>
      <c r="C21" s="50" t="s">
        <v>91</v>
      </c>
      <c r="D21" s="50" t="s">
        <v>91</v>
      </c>
      <c r="E21" s="100"/>
      <c r="F21" s="100"/>
      <c r="G21" s="100"/>
      <c r="H21" s="100"/>
      <c r="I21" s="35"/>
      <c r="J21" s="47">
        <v>21</v>
      </c>
      <c r="K21" s="69">
        <f t="shared" si="1"/>
        <v>0</v>
      </c>
      <c r="L21" s="69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8" t="s">
        <v>84</v>
      </c>
      <c r="B22" s="49" t="s">
        <v>43</v>
      </c>
      <c r="C22" s="50" t="s">
        <v>91</v>
      </c>
      <c r="D22" s="50" t="s">
        <v>91</v>
      </c>
      <c r="E22" s="100">
        <v>0.175</v>
      </c>
      <c r="F22" s="100">
        <v>0.03</v>
      </c>
      <c r="G22" s="100">
        <v>0.035</v>
      </c>
      <c r="H22" s="100">
        <v>0.006</v>
      </c>
      <c r="I22" s="35"/>
      <c r="J22" s="47">
        <v>22</v>
      </c>
      <c r="K22" s="69">
        <f t="shared" si="1"/>
        <v>0</v>
      </c>
      <c r="L22" s="69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74</v>
      </c>
      <c r="B23" s="45" t="s">
        <v>44</v>
      </c>
      <c r="C23" s="46">
        <v>13</v>
      </c>
      <c r="D23" s="46">
        <v>2572.9</v>
      </c>
      <c r="E23" s="99">
        <f>SUM(E24:E25)</f>
        <v>101.132</v>
      </c>
      <c r="F23" s="99">
        <f>SUM(F24:F25)</f>
        <v>30.678000000000004</v>
      </c>
      <c r="G23" s="99">
        <f>SUM(G24:G25)</f>
        <v>53.133</v>
      </c>
      <c r="H23" s="99">
        <f>SUM(H24:H25)</f>
        <v>17.917</v>
      </c>
      <c r="I23" s="35"/>
      <c r="J23" s="47">
        <v>30</v>
      </c>
      <c r="K23" s="69">
        <f t="shared" si="1"/>
        <v>0</v>
      </c>
      <c r="L23" s="69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8" t="s">
        <v>83</v>
      </c>
      <c r="B24" s="49" t="s">
        <v>45</v>
      </c>
      <c r="C24" s="50" t="s">
        <v>91</v>
      </c>
      <c r="D24" s="50" t="s">
        <v>91</v>
      </c>
      <c r="E24" s="100">
        <v>18.321</v>
      </c>
      <c r="F24" s="100">
        <v>8.455</v>
      </c>
      <c r="G24" s="100">
        <v>9.366999999999999</v>
      </c>
      <c r="H24" s="100">
        <v>4.237</v>
      </c>
      <c r="I24" s="35"/>
      <c r="J24" s="47">
        <v>31</v>
      </c>
      <c r="K24" s="69">
        <f t="shared" si="1"/>
        <v>0</v>
      </c>
      <c r="L24" s="69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8" t="s">
        <v>84</v>
      </c>
      <c r="B25" s="49" t="s">
        <v>46</v>
      </c>
      <c r="C25" s="50" t="s">
        <v>91</v>
      </c>
      <c r="D25" s="50" t="s">
        <v>91</v>
      </c>
      <c r="E25" s="100">
        <v>82.811</v>
      </c>
      <c r="F25" s="100">
        <v>22.223000000000003</v>
      </c>
      <c r="G25" s="100">
        <v>43.766000000000005</v>
      </c>
      <c r="H25" s="100">
        <v>13.68</v>
      </c>
      <c r="I25" s="35"/>
      <c r="J25" s="47">
        <v>32</v>
      </c>
      <c r="K25" s="69">
        <f t="shared" si="1"/>
        <v>0</v>
      </c>
      <c r="L25" s="69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80</v>
      </c>
      <c r="B26" s="45" t="s">
        <v>47</v>
      </c>
      <c r="C26" s="46"/>
      <c r="D26" s="46"/>
      <c r="E26" s="99">
        <f>SUM(E27:E28)</f>
        <v>0</v>
      </c>
      <c r="F26" s="99">
        <f>SUM(F27:F28)</f>
        <v>0</v>
      </c>
      <c r="G26" s="99">
        <f>SUM(G27:G28)</f>
        <v>0</v>
      </c>
      <c r="H26" s="99">
        <f>SUM(H27:H28)</f>
        <v>0</v>
      </c>
      <c r="I26" s="35"/>
      <c r="J26" s="47">
        <v>40</v>
      </c>
      <c r="K26" s="69">
        <f t="shared" si="1"/>
        <v>0</v>
      </c>
      <c r="L26" s="69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8" t="s">
        <v>83</v>
      </c>
      <c r="B27" s="49" t="s">
        <v>48</v>
      </c>
      <c r="C27" s="50" t="s">
        <v>91</v>
      </c>
      <c r="D27" s="50" t="s">
        <v>91</v>
      </c>
      <c r="E27" s="100"/>
      <c r="F27" s="100"/>
      <c r="G27" s="100"/>
      <c r="H27" s="100"/>
      <c r="I27" s="35"/>
      <c r="J27" s="47">
        <v>41</v>
      </c>
      <c r="K27" s="69">
        <f t="shared" si="1"/>
        <v>0</v>
      </c>
      <c r="L27" s="69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8" t="s">
        <v>84</v>
      </c>
      <c r="B28" s="49" t="s">
        <v>49</v>
      </c>
      <c r="C28" s="50" t="s">
        <v>91</v>
      </c>
      <c r="D28" s="50" t="s">
        <v>91</v>
      </c>
      <c r="E28" s="100"/>
      <c r="F28" s="100"/>
      <c r="G28" s="100"/>
      <c r="H28" s="100"/>
      <c r="I28" s="35"/>
      <c r="J28" s="47">
        <v>42</v>
      </c>
      <c r="K28" s="69">
        <f t="shared" si="1"/>
        <v>0</v>
      </c>
      <c r="L28" s="69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78</v>
      </c>
      <c r="B29" s="45" t="s">
        <v>50</v>
      </c>
      <c r="C29" s="46">
        <v>48</v>
      </c>
      <c r="D29" s="51">
        <v>300.20000000000005</v>
      </c>
      <c r="E29" s="99">
        <f>SUM(E30:E31)</f>
        <v>16.438</v>
      </c>
      <c r="F29" s="99">
        <f>SUM(F30:F31)</f>
        <v>7.271</v>
      </c>
      <c r="G29" s="99">
        <f>SUM(G30:G31)</f>
        <v>6.612</v>
      </c>
      <c r="H29" s="99">
        <f>SUM(H30:H31)</f>
        <v>2.7110000000000003</v>
      </c>
      <c r="I29" s="35"/>
      <c r="J29" s="47">
        <v>50</v>
      </c>
      <c r="K29" s="69">
        <f t="shared" si="1"/>
        <v>0</v>
      </c>
      <c r="L29" s="69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8" t="s">
        <v>83</v>
      </c>
      <c r="B30" s="49" t="s">
        <v>51</v>
      </c>
      <c r="C30" s="50" t="s">
        <v>91</v>
      </c>
      <c r="D30" s="50" t="s">
        <v>91</v>
      </c>
      <c r="E30" s="100">
        <v>0.186</v>
      </c>
      <c r="F30" s="100">
        <v>0.114</v>
      </c>
      <c r="G30" s="100"/>
      <c r="H30" s="100"/>
      <c r="I30" s="35"/>
      <c r="J30" s="47">
        <v>51</v>
      </c>
      <c r="K30" s="69">
        <f t="shared" si="1"/>
        <v>0</v>
      </c>
      <c r="L30" s="69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8" t="s">
        <v>84</v>
      </c>
      <c r="B31" s="49" t="s">
        <v>52</v>
      </c>
      <c r="C31" s="50" t="s">
        <v>91</v>
      </c>
      <c r="D31" s="50" t="s">
        <v>91</v>
      </c>
      <c r="E31" s="100">
        <v>16.252</v>
      </c>
      <c r="F31" s="100">
        <v>7.157</v>
      </c>
      <c r="G31" s="100">
        <v>6.612</v>
      </c>
      <c r="H31" s="100">
        <v>2.7110000000000003</v>
      </c>
      <c r="I31" s="35"/>
      <c r="J31" s="47">
        <v>52</v>
      </c>
      <c r="K31" s="69">
        <f t="shared" si="1"/>
        <v>0</v>
      </c>
      <c r="L31" s="69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55</v>
      </c>
      <c r="B32" s="45" t="s">
        <v>66</v>
      </c>
      <c r="C32" s="52">
        <f>C17+C20+C23+C26+C29</f>
        <v>65</v>
      </c>
      <c r="D32" s="52">
        <f>D17+D20+D23+D26+D29</f>
        <v>2881</v>
      </c>
      <c r="E32" s="99">
        <f>E17+E20+E23+E26+E29</f>
        <v>117.745</v>
      </c>
      <c r="F32" s="99">
        <f>F17+F20+F23+F26+F29</f>
        <v>37.979000000000006</v>
      </c>
      <c r="G32" s="99">
        <f>G17+G20+G23+G26+G29</f>
        <v>59.78</v>
      </c>
      <c r="H32" s="99">
        <f>H17+H20+H23+H26+H29</f>
        <v>20.634</v>
      </c>
      <c r="I32" s="35"/>
      <c r="J32" s="47">
        <v>60</v>
      </c>
      <c r="K32" s="69">
        <f t="shared" si="1"/>
        <v>0</v>
      </c>
      <c r="L32" s="69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8" t="s">
        <v>83</v>
      </c>
      <c r="B33" s="49" t="s">
        <v>67</v>
      </c>
      <c r="C33" s="50" t="s">
        <v>91</v>
      </c>
      <c r="D33" s="50" t="s">
        <v>91</v>
      </c>
      <c r="E33" s="99">
        <f>E18+E21+E24+E27+E30</f>
        <v>18.507</v>
      </c>
      <c r="F33" s="99">
        <f>F18+F21+F24+F27+F30</f>
        <v>8.569</v>
      </c>
      <c r="G33" s="99">
        <f>G18+G21+G24+G27+G30</f>
        <v>9.366999999999999</v>
      </c>
      <c r="H33" s="99">
        <f>H18+H21+H24+H27+H30</f>
        <v>4.237</v>
      </c>
      <c r="I33" s="35"/>
      <c r="J33" s="47">
        <v>61</v>
      </c>
      <c r="K33" s="69">
        <f t="shared" si="1"/>
        <v>0</v>
      </c>
      <c r="L33" s="69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8" t="s">
        <v>84</v>
      </c>
      <c r="B34" s="49" t="s">
        <v>68</v>
      </c>
      <c r="C34" s="50" t="s">
        <v>91</v>
      </c>
      <c r="D34" s="50" t="s">
        <v>91</v>
      </c>
      <c r="E34" s="99">
        <f>E19+E22+E25+E28+E31</f>
        <v>99.238</v>
      </c>
      <c r="F34" s="99">
        <f>F19+F22+F25+F28+F31</f>
        <v>29.410000000000004</v>
      </c>
      <c r="G34" s="99">
        <f>G19+G22+G25+G28+G31</f>
        <v>50.413000000000004</v>
      </c>
      <c r="H34" s="99">
        <f>H19+H22+H25+H28+H31</f>
        <v>16.397</v>
      </c>
      <c r="I34" s="35"/>
      <c r="J34" s="47">
        <v>62</v>
      </c>
      <c r="K34" s="69">
        <f t="shared" si="1"/>
        <v>0</v>
      </c>
      <c r="L34" s="69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59"/>
      <c r="B35" s="59"/>
      <c r="C35" s="59"/>
      <c r="D35" s="59"/>
      <c r="E35" s="59"/>
      <c r="F35" s="59"/>
      <c r="G35" s="59"/>
      <c r="H35" s="59"/>
      <c r="I35" s="35"/>
      <c r="J35" s="70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72" t="s">
        <v>56</v>
      </c>
      <c r="B36" s="72"/>
      <c r="C36" s="72"/>
      <c r="D36" s="72"/>
      <c r="E36" s="72"/>
      <c r="F36" s="72"/>
      <c r="G36" s="72"/>
      <c r="H36" s="72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3"/>
      <c r="B37" s="53"/>
      <c r="C37" s="53"/>
      <c r="D37" s="53"/>
      <c r="E37" s="53"/>
      <c r="F37" s="53"/>
      <c r="G37" s="53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4" t="s">
        <v>17</v>
      </c>
      <c r="B38" s="29"/>
      <c r="C38" s="101" t="s">
        <v>93</v>
      </c>
      <c r="D38" s="101"/>
      <c r="E38" s="101"/>
      <c r="F38" s="101"/>
      <c r="G38" s="29"/>
      <c r="H38" s="65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4"/>
      <c r="B39" s="29"/>
      <c r="C39" s="77" t="s">
        <v>76</v>
      </c>
      <c r="D39" s="77"/>
      <c r="E39" s="77"/>
      <c r="F39" s="77"/>
      <c r="G39" s="29"/>
      <c r="H39" s="55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45" customHeight="1">
      <c r="A40" s="56" t="s">
        <v>22</v>
      </c>
      <c r="B40" s="76" t="s">
        <v>94</v>
      </c>
      <c r="C40" s="76"/>
      <c r="D40" s="102" t="s">
        <v>95</v>
      </c>
      <c r="E40" s="102"/>
      <c r="F40" s="102"/>
      <c r="G40" s="29"/>
      <c r="H40" s="66"/>
      <c r="I40" s="67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71" t="s">
        <v>19</v>
      </c>
      <c r="C41" s="71"/>
      <c r="D41" s="71" t="s">
        <v>76</v>
      </c>
      <c r="E41" s="71"/>
      <c r="F41" s="71"/>
      <c r="G41" s="29"/>
      <c r="H41" s="57" t="s">
        <v>18</v>
      </c>
      <c r="I41" s="58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73" t="s">
        <v>96</v>
      </c>
      <c r="C42" s="73"/>
      <c r="D42" s="73"/>
      <c r="E42" s="58"/>
      <c r="F42" s="59"/>
      <c r="G42" s="75" t="s">
        <v>97</v>
      </c>
      <c r="H42" s="75"/>
      <c r="I42" s="58"/>
      <c r="J42" s="58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8"/>
      <c r="B43" s="74" t="s">
        <v>79</v>
      </c>
      <c r="C43" s="74"/>
      <c r="D43" s="74"/>
      <c r="E43" s="60"/>
      <c r="F43" s="61"/>
      <c r="G43" s="74" t="s">
        <v>20</v>
      </c>
      <c r="H43" s="74"/>
      <c r="I43" s="61"/>
      <c r="J43" s="61"/>
      <c r="K43" s="62"/>
      <c r="L43" s="62"/>
      <c r="M43" s="62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3"/>
      <c r="J44" s="63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/>
  <mergeCells count="32">
    <mergeCell ref="A4:F4"/>
    <mergeCell ref="B7:C7"/>
    <mergeCell ref="D13:G13"/>
    <mergeCell ref="E14:F14"/>
    <mergeCell ref="G14:H14"/>
    <mergeCell ref="A6:H6"/>
    <mergeCell ref="B8:D8"/>
    <mergeCell ref="G2:H2"/>
    <mergeCell ref="G3:H3"/>
    <mergeCell ref="G4:H4"/>
    <mergeCell ref="A2:F2"/>
    <mergeCell ref="A3:F3"/>
    <mergeCell ref="C39:F39"/>
    <mergeCell ref="A9:H9"/>
    <mergeCell ref="A10:H10"/>
    <mergeCell ref="A11:H11"/>
    <mergeCell ref="A12:H12"/>
    <mergeCell ref="J15:L15"/>
    <mergeCell ref="A14:A15"/>
    <mergeCell ref="B14:B15"/>
    <mergeCell ref="C14:C15"/>
    <mergeCell ref="D14:D15"/>
    <mergeCell ref="D41:F41"/>
    <mergeCell ref="A36:H36"/>
    <mergeCell ref="B41:C41"/>
    <mergeCell ref="B42:D42"/>
    <mergeCell ref="B43:D43"/>
    <mergeCell ref="G43:H43"/>
    <mergeCell ref="G42:H42"/>
    <mergeCell ref="C38:F38"/>
    <mergeCell ref="B40:C40"/>
    <mergeCell ref="D40:F40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6" right="0.25" top="0.3937007874015748" bottom="0.33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98" t="s">
        <v>92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96" t="s">
        <v>23</v>
      </c>
      <c r="B1" s="20" t="s">
        <v>24</v>
      </c>
      <c r="C1" s="96" t="s">
        <v>25</v>
      </c>
      <c r="D1" s="96"/>
      <c r="E1" s="96" t="s">
        <v>26</v>
      </c>
      <c r="F1" s="96"/>
      <c r="G1" s="96" t="s">
        <v>27</v>
      </c>
      <c r="H1" s="96"/>
      <c r="I1" s="96" t="s">
        <v>28</v>
      </c>
      <c r="J1" s="96"/>
      <c r="K1" s="96" t="s">
        <v>29</v>
      </c>
      <c r="L1" s="96"/>
      <c r="M1" s="96" t="s">
        <v>30</v>
      </c>
      <c r="N1" s="96"/>
      <c r="O1" s="96" t="s">
        <v>31</v>
      </c>
      <c r="P1" s="96"/>
      <c r="Q1" s="96" t="s">
        <v>32</v>
      </c>
      <c r="R1" s="96"/>
    </row>
    <row r="2" spans="1:18" ht="12.75">
      <c r="A2" s="96"/>
      <c r="B2" s="20" t="s">
        <v>33</v>
      </c>
      <c r="C2" s="20" t="s">
        <v>34</v>
      </c>
      <c r="D2" s="20" t="s">
        <v>35</v>
      </c>
      <c r="E2" s="20" t="s">
        <v>34</v>
      </c>
      <c r="F2" s="20" t="s">
        <v>35</v>
      </c>
      <c r="G2" s="20" t="s">
        <v>34</v>
      </c>
      <c r="H2" s="20" t="s">
        <v>35</v>
      </c>
      <c r="I2" s="20" t="s">
        <v>34</v>
      </c>
      <c r="J2" s="20" t="s">
        <v>35</v>
      </c>
      <c r="K2" s="20" t="s">
        <v>34</v>
      </c>
      <c r="L2" s="20" t="s">
        <v>35</v>
      </c>
      <c r="M2" s="20" t="s">
        <v>34</v>
      </c>
      <c r="N2" s="20" t="s">
        <v>35</v>
      </c>
      <c r="O2" s="20" t="s">
        <v>34</v>
      </c>
      <c r="P2" s="20" t="s">
        <v>35</v>
      </c>
      <c r="Q2" s="20" t="s">
        <v>34</v>
      </c>
      <c r="R2" s="20" t="s">
        <v>35</v>
      </c>
    </row>
    <row r="3" spans="1:14" ht="12.75">
      <c r="A3" s="22" t="s">
        <v>69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97" t="s">
        <v>5</v>
      </c>
      <c r="F1" s="97"/>
      <c r="G1" s="97" t="s">
        <v>6</v>
      </c>
      <c r="H1" s="97"/>
      <c r="I1" s="97" t="s">
        <v>7</v>
      </c>
      <c r="J1" s="97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70</v>
      </c>
      <c r="B2" s="19" t="s">
        <v>69</v>
      </c>
      <c r="C2" s="18" t="s">
        <v>69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2022-07-22T10:56:13Z</cp:lastPrinted>
  <dcterms:created xsi:type="dcterms:W3CDTF">2008-04-04T08:51:12Z</dcterms:created>
  <dcterms:modified xsi:type="dcterms:W3CDTF">2022-07-22T11:04:24Z</dcterms:modified>
  <cp:category/>
  <cp:version/>
  <cp:contentType/>
  <cp:contentStatus/>
</cp:coreProperties>
</file>